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2025 - 2026 Rodeo Season\Season Rodeos\"/>
    </mc:Choice>
  </mc:AlternateContent>
  <xr:revisionPtr revIDLastSave="0" documentId="8_{BEB527F0-4627-4F49-8827-35986212CCA5}" xr6:coauthVersionLast="47" xr6:coauthVersionMax="47" xr10:uidLastSave="{00000000-0000-0000-0000-000000000000}"/>
  <bookViews>
    <workbookView xWindow="-110" yWindow="-110" windowWidth="19420" windowHeight="10300" xr2:uid="{9CB1BA6F-38FB-4643-A7B8-C152EEFC6BD4}"/>
  </bookViews>
  <sheets>
    <sheet name="Pole Bending" sheetId="13" r:id="rId1"/>
    <sheet name="Bareback" sheetId="12" r:id="rId2"/>
    <sheet name="Breakaway" sheetId="11" r:id="rId3"/>
    <sheet name="Goat Tying" sheetId="10" r:id="rId4"/>
    <sheet name="Saddle Bronc" sheetId="9" r:id="rId5"/>
    <sheet name="Tie Down" sheetId="8" r:id="rId6"/>
    <sheet name="Steer Wrestling" sheetId="7" r:id="rId7"/>
    <sheet name="Barrels" sheetId="6" r:id="rId8"/>
    <sheet name="TR Header" sheetId="5" r:id="rId9"/>
    <sheet name="TR Heeler" sheetId="4" r:id="rId10"/>
    <sheet name="Bull Riding" sheetId="3" r:id="rId11"/>
    <sheet name="Cowgirl All Around" sheetId="2" r:id="rId12"/>
    <sheet name="Cowboy All Around" sheetId="1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77" i="2" l="1"/>
  <c r="U198" i="2"/>
  <c r="U176" i="2"/>
  <c r="U174" i="2"/>
  <c r="U171" i="2"/>
  <c r="U199" i="2"/>
  <c r="U169" i="2"/>
  <c r="U165" i="2"/>
  <c r="U163" i="2"/>
  <c r="U200" i="2"/>
  <c r="U162" i="2"/>
  <c r="U158" i="2"/>
  <c r="U157" i="2"/>
  <c r="U155" i="2"/>
  <c r="U201" i="2"/>
  <c r="U202" i="2"/>
  <c r="U203" i="2"/>
  <c r="U151" i="2"/>
  <c r="U150" i="2"/>
  <c r="U204" i="2"/>
  <c r="U147" i="2"/>
  <c r="U205" i="2"/>
  <c r="U206" i="2"/>
  <c r="U207" i="2"/>
  <c r="U143" i="2"/>
  <c r="U208" i="2"/>
  <c r="U141" i="2"/>
  <c r="U138" i="2"/>
  <c r="U209" i="2"/>
  <c r="U137" i="2"/>
  <c r="U133" i="2"/>
  <c r="U132" i="2"/>
  <c r="U210" i="2"/>
  <c r="U128" i="2"/>
  <c r="U125" i="2"/>
  <c r="U211" i="2"/>
  <c r="U212" i="2"/>
  <c r="U121" i="2"/>
  <c r="U120" i="2"/>
  <c r="U213" i="2"/>
  <c r="U119" i="2"/>
  <c r="U116" i="2"/>
  <c r="U214" i="2"/>
  <c r="U215" i="2"/>
  <c r="U112" i="2"/>
  <c r="U216" i="2"/>
  <c r="U110" i="2"/>
  <c r="U106" i="2"/>
  <c r="U105" i="2"/>
  <c r="U217" i="2"/>
  <c r="U218" i="2"/>
  <c r="U102" i="2"/>
  <c r="U219" i="2"/>
  <c r="U99" i="2"/>
  <c r="U97" i="2"/>
  <c r="U220" i="2"/>
  <c r="U96" i="2"/>
  <c r="U73" i="2"/>
  <c r="U94" i="2"/>
  <c r="U93" i="2"/>
  <c r="U92" i="2"/>
  <c r="U80" i="2"/>
  <c r="U91" i="2"/>
  <c r="U90" i="2"/>
  <c r="U52" i="1"/>
  <c r="U43" i="1"/>
  <c r="U3" i="1"/>
  <c r="U102" i="1"/>
  <c r="U103" i="1"/>
  <c r="U109" i="1"/>
  <c r="U112" i="1"/>
  <c r="U120" i="1"/>
  <c r="U119" i="1"/>
  <c r="U108" i="1"/>
  <c r="U107" i="1"/>
  <c r="U32" i="1"/>
  <c r="U31" i="1"/>
  <c r="U18" i="1"/>
  <c r="U121" i="1"/>
  <c r="U51" i="1"/>
  <c r="U105" i="1"/>
  <c r="U114" i="1"/>
  <c r="U6" i="1"/>
  <c r="U106" i="1"/>
  <c r="U115" i="1"/>
  <c r="U7" i="1"/>
  <c r="U44" i="1"/>
  <c r="U116" i="1"/>
  <c r="U104" i="1"/>
  <c r="U40" i="1"/>
  <c r="U117" i="1"/>
  <c r="U110" i="1"/>
  <c r="U113" i="1"/>
  <c r="U111" i="1"/>
  <c r="U118" i="1"/>
  <c r="U36" i="1"/>
  <c r="U5" i="1"/>
  <c r="U122" i="1"/>
  <c r="U19" i="1"/>
  <c r="U58" i="6"/>
  <c r="U3" i="4" l="1"/>
  <c r="U57" i="6" l="1"/>
  <c r="N17" i="2" l="1"/>
  <c r="U56" i="6"/>
  <c r="U5" i="5" l="1"/>
  <c r="L16" i="2"/>
  <c r="U72" i="2"/>
  <c r="U30" i="2"/>
  <c r="U70" i="2"/>
  <c r="U41" i="2"/>
  <c r="U81" i="2"/>
  <c r="U170" i="2"/>
  <c r="U146" i="2"/>
  <c r="U136" i="2"/>
  <c r="U62" i="2"/>
  <c r="U131" i="2"/>
  <c r="U64" i="2"/>
  <c r="U25" i="2"/>
  <c r="U126" i="2"/>
  <c r="U104" i="2"/>
  <c r="U57" i="2"/>
  <c r="U44" i="2"/>
  <c r="U194" i="2"/>
  <c r="U79" i="2"/>
  <c r="U75" i="2"/>
  <c r="U193" i="2"/>
  <c r="U195" i="2"/>
  <c r="U189" i="2"/>
  <c r="U196" i="2"/>
  <c r="U184" i="2"/>
  <c r="U182" i="2"/>
  <c r="U179" i="2"/>
  <c r="U197" i="2"/>
  <c r="U55" i="6"/>
  <c r="U54" i="6"/>
  <c r="U53" i="6"/>
  <c r="U35" i="6"/>
  <c r="U52" i="6"/>
  <c r="U47" i="6"/>
  <c r="U38" i="6"/>
  <c r="U101" i="1"/>
  <c r="U35" i="1"/>
  <c r="U64" i="1"/>
  <c r="U21" i="1"/>
  <c r="U79" i="1"/>
  <c r="K11" i="1"/>
  <c r="U13" i="7" l="1"/>
  <c r="U21" i="7"/>
  <c r="U23" i="7"/>
  <c r="U9" i="7"/>
  <c r="U6" i="7"/>
  <c r="U3" i="9"/>
  <c r="U4" i="9"/>
  <c r="U6" i="9"/>
  <c r="U7" i="9"/>
  <c r="U8" i="9"/>
  <c r="U9" i="9"/>
  <c r="U10" i="9"/>
  <c r="U11" i="9"/>
  <c r="U140" i="2"/>
  <c r="U191" i="2"/>
  <c r="U65" i="2"/>
  <c r="U69" i="2"/>
  <c r="U178" i="2"/>
  <c r="U22" i="2"/>
  <c r="U139" i="2"/>
  <c r="U47" i="2"/>
  <c r="U186" i="2"/>
  <c r="U145" i="2"/>
  <c r="U36" i="2"/>
  <c r="U185" i="2"/>
  <c r="U183" i="2"/>
  <c r="U103" i="2"/>
  <c r="U124" i="2"/>
  <c r="U89" i="2"/>
  <c r="H12" i="2"/>
  <c r="U66" i="2"/>
  <c r="U72" i="1"/>
  <c r="G23" i="1"/>
  <c r="U38" i="1"/>
  <c r="U88" i="1"/>
  <c r="U97" i="1"/>
  <c r="U93" i="1"/>
  <c r="U8" i="1"/>
  <c r="U89" i="1"/>
  <c r="U61" i="1"/>
  <c r="U16" i="1"/>
  <c r="U86" i="1"/>
  <c r="U78" i="1"/>
  <c r="U12" i="1"/>
  <c r="U58" i="1"/>
  <c r="U49" i="1"/>
  <c r="U28" i="1"/>
  <c r="U68" i="1"/>
  <c r="U96" i="1"/>
  <c r="U41" i="1"/>
  <c r="U30" i="1"/>
  <c r="U34" i="1"/>
  <c r="U80" i="1"/>
  <c r="U69" i="1"/>
  <c r="U98" i="1"/>
  <c r="U99" i="1"/>
  <c r="U11" i="1"/>
  <c r="U82" i="1"/>
  <c r="U25" i="1"/>
  <c r="U42" i="1"/>
  <c r="U100" i="1"/>
  <c r="F8" i="1"/>
  <c r="U51" i="2"/>
  <c r="U84" i="2"/>
  <c r="U43" i="2"/>
  <c r="U109" i="2"/>
  <c r="U117" i="2"/>
  <c r="U58" i="2"/>
  <c r="U164" i="2"/>
  <c r="U129" i="2"/>
  <c r="U173" i="2"/>
  <c r="U100" i="2"/>
  <c r="U32" i="2"/>
  <c r="U74" i="2"/>
  <c r="U118" i="2"/>
  <c r="U127" i="2"/>
  <c r="U153" i="2"/>
  <c r="U159" i="2"/>
  <c r="U144" i="2"/>
  <c r="U101" i="2"/>
  <c r="U26" i="2"/>
  <c r="U95" i="2"/>
  <c r="U82" i="2"/>
  <c r="U161" i="2"/>
  <c r="U167" i="2"/>
  <c r="E15" i="2"/>
  <c r="E5" i="2"/>
  <c r="E6" i="2"/>
  <c r="F16" i="2"/>
  <c r="F24" i="2"/>
  <c r="E3" i="2"/>
  <c r="E7" i="2"/>
  <c r="U8" i="4"/>
  <c r="U34" i="4"/>
  <c r="U31" i="4"/>
  <c r="U30" i="4"/>
  <c r="U20" i="4"/>
  <c r="U11" i="4"/>
  <c r="U22" i="4"/>
  <c r="U21" i="4"/>
  <c r="U15" i="4"/>
  <c r="U5" i="4"/>
  <c r="U43" i="4"/>
  <c r="U18" i="4"/>
  <c r="U7" i="4"/>
  <c r="U12" i="4"/>
  <c r="U36" i="4"/>
  <c r="U14" i="4"/>
  <c r="U28" i="4"/>
  <c r="U37" i="4"/>
  <c r="U41" i="4"/>
  <c r="U38" i="4"/>
  <c r="U39" i="4"/>
  <c r="U44" i="4"/>
  <c r="U45" i="4"/>
  <c r="U46" i="4"/>
  <c r="U47" i="4"/>
  <c r="U48" i="4"/>
  <c r="U49" i="4"/>
  <c r="U50" i="4"/>
  <c r="U51" i="4"/>
  <c r="U52" i="4"/>
  <c r="U53" i="4"/>
  <c r="U54" i="4"/>
  <c r="U45" i="6"/>
  <c r="U27" i="6"/>
  <c r="U21" i="6"/>
  <c r="U29" i="6"/>
  <c r="U28" i="6"/>
  <c r="U11" i="6"/>
  <c r="U39" i="6"/>
  <c r="U33" i="6"/>
  <c r="U19" i="6"/>
  <c r="U20" i="6"/>
  <c r="U44" i="6"/>
  <c r="U12" i="6"/>
  <c r="U37" i="6"/>
  <c r="U30" i="6"/>
  <c r="U43" i="6"/>
  <c r="U32" i="6"/>
  <c r="U24" i="6"/>
  <c r="U5" i="6"/>
  <c r="U50" i="6"/>
  <c r="U3" i="6"/>
  <c r="U10" i="6"/>
  <c r="U25" i="6"/>
  <c r="U51" i="6"/>
  <c r="U14" i="6"/>
  <c r="U42" i="4"/>
  <c r="U9" i="4"/>
  <c r="U7" i="6"/>
  <c r="U23" i="6"/>
  <c r="C4" i="1" l="1"/>
  <c r="U42" i="6"/>
  <c r="U16" i="6"/>
  <c r="U49" i="6"/>
  <c r="U17" i="6"/>
  <c r="U15" i="6"/>
  <c r="U8" i="6"/>
  <c r="U34" i="6"/>
  <c r="U18" i="6"/>
  <c r="U31" i="6"/>
  <c r="U41" i="6"/>
  <c r="U4" i="6"/>
  <c r="U22" i="6"/>
  <c r="U46" i="6"/>
  <c r="U6" i="6"/>
  <c r="U36" i="6"/>
  <c r="U40" i="6"/>
  <c r="U48" i="6"/>
  <c r="U26" i="6"/>
  <c r="U9" i="6"/>
  <c r="U13" i="6"/>
  <c r="U39" i="2"/>
  <c r="U181" i="2"/>
  <c r="U38" i="2"/>
  <c r="U68" i="2"/>
  <c r="U122" i="2"/>
  <c r="U37" i="2"/>
  <c r="U86" i="2"/>
  <c r="U160" i="2"/>
  <c r="U53" i="2"/>
  <c r="U52" i="2"/>
  <c r="U152" i="2"/>
  <c r="U107" i="2"/>
  <c r="U56" i="2"/>
  <c r="U59" i="2"/>
  <c r="U63" i="2"/>
  <c r="U115" i="2"/>
  <c r="U34" i="2"/>
  <c r="U61" i="2"/>
  <c r="U156" i="2"/>
  <c r="U23" i="2"/>
  <c r="U88" i="2"/>
  <c r="U55" i="2"/>
  <c r="U71" i="2"/>
  <c r="U24" i="2"/>
  <c r="U148" i="2"/>
  <c r="U134" i="2"/>
  <c r="U135" i="2"/>
  <c r="U40" i="2"/>
  <c r="U168" i="2"/>
  <c r="U192" i="2"/>
  <c r="U187" i="2"/>
  <c r="U46" i="2"/>
  <c r="U48" i="2"/>
  <c r="D8" i="2"/>
  <c r="U8" i="2" s="1"/>
  <c r="D19" i="2"/>
  <c r="U19" i="2" s="1"/>
  <c r="D6" i="2"/>
  <c r="U6" i="2" s="1"/>
  <c r="D13" i="2"/>
  <c r="U13" i="2" s="1"/>
  <c r="D4" i="2"/>
  <c r="C4" i="2"/>
  <c r="U4" i="2" s="1"/>
  <c r="D20" i="2"/>
  <c r="D11" i="2"/>
  <c r="U11" i="2" s="1"/>
  <c r="D27" i="2"/>
  <c r="U27" i="2" s="1"/>
  <c r="D17" i="2"/>
  <c r="D3" i="2"/>
  <c r="D7" i="2"/>
  <c r="U5" i="3"/>
  <c r="U6" i="3"/>
  <c r="U3" i="3"/>
  <c r="U7" i="3"/>
  <c r="U8" i="3"/>
  <c r="U9" i="3"/>
  <c r="U10" i="3"/>
  <c r="U4" i="3"/>
  <c r="U15" i="5"/>
  <c r="U26" i="5"/>
  <c r="U9" i="5"/>
  <c r="U6" i="5"/>
  <c r="U17" i="5"/>
  <c r="U31" i="5"/>
  <c r="U32" i="5"/>
  <c r="U23" i="5"/>
  <c r="U33" i="5"/>
  <c r="U35" i="5"/>
  <c r="U18" i="5"/>
  <c r="U20" i="5"/>
  <c r="U25" i="5"/>
  <c r="U24" i="5"/>
  <c r="U4" i="5"/>
  <c r="U10" i="5"/>
  <c r="U13" i="5"/>
  <c r="U11" i="5"/>
  <c r="U8" i="5"/>
  <c r="U36" i="5"/>
  <c r="U21" i="5"/>
  <c r="U34" i="5"/>
  <c r="U7" i="5"/>
  <c r="U3" i="5"/>
  <c r="U12" i="5"/>
  <c r="U19" i="5"/>
  <c r="U27" i="5"/>
  <c r="U37" i="5"/>
  <c r="U30" i="5"/>
  <c r="U42" i="5"/>
  <c r="U38" i="5"/>
  <c r="U14" i="5"/>
  <c r="U16" i="5"/>
  <c r="U39" i="5"/>
  <c r="U40" i="5"/>
  <c r="U41" i="5"/>
  <c r="U28" i="5"/>
  <c r="U22" i="5"/>
  <c r="U43" i="5"/>
  <c r="U44" i="5"/>
  <c r="U45" i="5"/>
  <c r="U46" i="5"/>
  <c r="U47" i="5"/>
  <c r="U48" i="5"/>
  <c r="U49" i="5"/>
  <c r="U50" i="5"/>
  <c r="U51" i="5"/>
  <c r="U52" i="5"/>
  <c r="U53" i="5"/>
  <c r="U54" i="5"/>
  <c r="U55" i="5"/>
  <c r="U56" i="5"/>
  <c r="U57" i="5"/>
  <c r="U58" i="5"/>
  <c r="U59" i="5"/>
  <c r="U60" i="5"/>
  <c r="U61" i="5"/>
  <c r="U62" i="5"/>
  <c r="U63" i="5"/>
  <c r="U64" i="5"/>
  <c r="U65" i="5"/>
  <c r="U66" i="5"/>
  <c r="U29" i="5"/>
  <c r="U6" i="4"/>
  <c r="U32" i="4"/>
  <c r="U4" i="4"/>
  <c r="U40" i="4"/>
  <c r="U33" i="4"/>
  <c r="U26" i="4"/>
  <c r="U16" i="4"/>
  <c r="U27" i="4"/>
  <c r="U24" i="4"/>
  <c r="U25" i="4"/>
  <c r="U13" i="4"/>
  <c r="U10" i="4"/>
  <c r="U23" i="4"/>
  <c r="U17" i="4"/>
  <c r="U19" i="4"/>
  <c r="U35" i="4"/>
  <c r="U29" i="4"/>
  <c r="U95" i="1"/>
  <c r="U45" i="1"/>
  <c r="U14" i="1"/>
  <c r="U4" i="1"/>
  <c r="U65" i="1"/>
  <c r="U37" i="1"/>
  <c r="U87" i="1"/>
  <c r="U71" i="1"/>
  <c r="U67" i="1"/>
  <c r="U84" i="1"/>
  <c r="U20" i="1"/>
  <c r="U57" i="1"/>
  <c r="U75" i="1"/>
  <c r="U73" i="1"/>
  <c r="U17" i="1"/>
  <c r="U48" i="1"/>
  <c r="U46" i="1"/>
  <c r="U55" i="1"/>
  <c r="U77" i="1"/>
  <c r="U26" i="1"/>
  <c r="D18" i="1"/>
  <c r="U74" i="1" s="1"/>
  <c r="D3" i="1"/>
  <c r="U27" i="1" s="1"/>
  <c r="D12" i="1"/>
  <c r="U59" i="1" s="1"/>
  <c r="D4" i="1"/>
  <c r="U81" i="1" s="1"/>
  <c r="D20" i="1"/>
  <c r="U62" i="1" s="1"/>
  <c r="D33" i="1"/>
  <c r="U11" i="7"/>
  <c r="U4" i="7"/>
  <c r="U14" i="7"/>
  <c r="U20" i="7"/>
  <c r="U3" i="7"/>
  <c r="U5" i="7"/>
  <c r="U15" i="7"/>
  <c r="U12" i="7"/>
  <c r="U19" i="7"/>
  <c r="U18" i="7"/>
  <c r="U8" i="7"/>
  <c r="U17" i="7"/>
  <c r="U7" i="7"/>
  <c r="U10" i="7"/>
  <c r="U16" i="7"/>
  <c r="U22" i="7"/>
  <c r="U5" i="9"/>
  <c r="U26" i="10"/>
  <c r="U28" i="10"/>
  <c r="U5" i="10"/>
  <c r="U16" i="10"/>
  <c r="U22" i="10"/>
  <c r="U23" i="10"/>
  <c r="U14" i="10"/>
  <c r="U11" i="10"/>
  <c r="U24" i="10"/>
  <c r="U9" i="10"/>
  <c r="U13" i="10"/>
  <c r="U25" i="10"/>
  <c r="U20" i="10"/>
  <c r="U29" i="10"/>
  <c r="U27" i="10"/>
  <c r="U17" i="10"/>
  <c r="U12" i="10"/>
  <c r="U3" i="10"/>
  <c r="U6" i="10"/>
  <c r="U18" i="10"/>
  <c r="U15" i="10"/>
  <c r="U10" i="10"/>
  <c r="U19" i="10"/>
  <c r="U21" i="10"/>
  <c r="U4" i="10"/>
  <c r="U7" i="10"/>
  <c r="U30" i="10"/>
  <c r="U31" i="10"/>
  <c r="U32" i="10"/>
  <c r="U33" i="10"/>
  <c r="U34" i="10"/>
  <c r="U35" i="10"/>
  <c r="U36" i="10"/>
  <c r="U37" i="10"/>
  <c r="U38" i="10"/>
  <c r="U39" i="10"/>
  <c r="U40" i="10"/>
  <c r="U41" i="10"/>
  <c r="U42" i="10"/>
  <c r="U43" i="10"/>
  <c r="U44" i="10"/>
  <c r="U45" i="10"/>
  <c r="U46" i="10"/>
  <c r="U47" i="10"/>
  <c r="U48" i="10"/>
  <c r="U49" i="10"/>
  <c r="U50" i="10"/>
  <c r="U51" i="10"/>
  <c r="U52" i="10"/>
  <c r="U53" i="10"/>
  <c r="U54" i="10"/>
  <c r="U55" i="10"/>
  <c r="U56" i="10"/>
  <c r="U57" i="10"/>
  <c r="U58" i="10"/>
  <c r="U59" i="10"/>
  <c r="U60" i="10"/>
  <c r="U61" i="10"/>
  <c r="U62" i="10"/>
  <c r="U63" i="10"/>
  <c r="U64" i="10"/>
  <c r="U65" i="10"/>
  <c r="U66" i="10"/>
  <c r="U67" i="10"/>
  <c r="U68" i="10"/>
  <c r="U69" i="10"/>
  <c r="U70" i="10"/>
  <c r="U71" i="10"/>
  <c r="U72" i="10"/>
  <c r="U73" i="10"/>
  <c r="U74" i="10"/>
  <c r="U75" i="10"/>
  <c r="U76" i="10"/>
  <c r="U77" i="10"/>
  <c r="U78" i="10"/>
  <c r="U79" i="10"/>
  <c r="U8" i="10"/>
  <c r="U29" i="8"/>
  <c r="U13" i="8"/>
  <c r="U14" i="8"/>
  <c r="U11" i="8"/>
  <c r="U7" i="8"/>
  <c r="U23" i="8"/>
  <c r="U34" i="8"/>
  <c r="U22" i="8"/>
  <c r="U18" i="8"/>
  <c r="U17" i="8"/>
  <c r="U9" i="8"/>
  <c r="U28" i="8"/>
  <c r="U36" i="8"/>
  <c r="U8" i="8"/>
  <c r="U27" i="8"/>
  <c r="U30" i="8"/>
  <c r="U32" i="8"/>
  <c r="U16" i="8"/>
  <c r="U35" i="8"/>
  <c r="U4" i="8"/>
  <c r="U26" i="8"/>
  <c r="U15" i="8"/>
  <c r="U12" i="8"/>
  <c r="U33" i="8"/>
  <c r="U3" i="8"/>
  <c r="U31" i="8"/>
  <c r="U21" i="8"/>
  <c r="U37" i="8"/>
  <c r="U19" i="8"/>
  <c r="U38" i="8"/>
  <c r="U25" i="8"/>
  <c r="U5" i="8"/>
  <c r="U39" i="8"/>
  <c r="U6" i="8"/>
  <c r="U20" i="8"/>
  <c r="U24" i="8"/>
  <c r="U40" i="8"/>
  <c r="U41" i="8"/>
  <c r="U42" i="8"/>
  <c r="U43" i="8"/>
  <c r="U44" i="8"/>
  <c r="U45" i="8"/>
  <c r="U46" i="8"/>
  <c r="U47" i="8"/>
  <c r="U48" i="8"/>
  <c r="U49" i="8"/>
  <c r="U50" i="8"/>
  <c r="U51" i="8"/>
  <c r="U52" i="8"/>
  <c r="U53" i="8"/>
  <c r="U10" i="8"/>
  <c r="U3" i="12"/>
  <c r="U9" i="12"/>
  <c r="U7" i="12"/>
  <c r="U6" i="12"/>
  <c r="U8" i="12"/>
  <c r="U5" i="12"/>
  <c r="U4" i="12"/>
  <c r="U49" i="11"/>
  <c r="U38" i="11"/>
  <c r="U36" i="11"/>
  <c r="U25" i="11"/>
  <c r="U30" i="11"/>
  <c r="U42" i="11"/>
  <c r="U28" i="11"/>
  <c r="U45" i="11"/>
  <c r="U37" i="11"/>
  <c r="U18" i="11"/>
  <c r="U40" i="11"/>
  <c r="U48" i="11"/>
  <c r="U20" i="11"/>
  <c r="U43" i="11"/>
  <c r="U11" i="11"/>
  <c r="U19" i="11"/>
  <c r="U26" i="11"/>
  <c r="U10" i="11"/>
  <c r="U14" i="11"/>
  <c r="U22" i="11"/>
  <c r="U16" i="11"/>
  <c r="U3" i="11"/>
  <c r="U13" i="11"/>
  <c r="U6" i="11"/>
  <c r="U9" i="11"/>
  <c r="U24" i="11"/>
  <c r="U53" i="11"/>
  <c r="U41" i="11"/>
  <c r="U34" i="11"/>
  <c r="U35" i="11"/>
  <c r="U12" i="11"/>
  <c r="U46" i="11"/>
  <c r="U32" i="11"/>
  <c r="U5" i="11"/>
  <c r="U7" i="11"/>
  <c r="U29" i="11"/>
  <c r="U21" i="11"/>
  <c r="U33" i="11"/>
  <c r="U54" i="11"/>
  <c r="U31" i="11"/>
  <c r="U8" i="11"/>
  <c r="U39" i="11"/>
  <c r="U4" i="11"/>
  <c r="U47" i="11"/>
  <c r="U55" i="11"/>
  <c r="U44" i="11"/>
  <c r="U15" i="11"/>
  <c r="U50" i="11"/>
  <c r="U51" i="11"/>
  <c r="U23" i="11"/>
  <c r="U56" i="11"/>
  <c r="U52" i="11"/>
  <c r="U27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U84" i="11"/>
  <c r="U85" i="11"/>
  <c r="U86" i="11"/>
  <c r="U87" i="11"/>
  <c r="U88" i="11"/>
  <c r="U89" i="11"/>
  <c r="U90" i="11"/>
  <c r="U91" i="11"/>
  <c r="U92" i="11"/>
  <c r="U93" i="11"/>
  <c r="U94" i="11"/>
  <c r="U95" i="11"/>
  <c r="U96" i="11"/>
  <c r="U97" i="11"/>
  <c r="U98" i="11"/>
  <c r="U99" i="11"/>
  <c r="U100" i="11"/>
  <c r="U101" i="11"/>
  <c r="U102" i="11"/>
  <c r="U103" i="11"/>
  <c r="U104" i="11"/>
  <c r="U105" i="11"/>
  <c r="U106" i="11"/>
  <c r="U107" i="11"/>
  <c r="U108" i="11"/>
  <c r="U109" i="11"/>
  <c r="U110" i="11"/>
  <c r="U111" i="11"/>
  <c r="U112" i="11"/>
  <c r="U113" i="11"/>
  <c r="U114" i="11"/>
  <c r="U115" i="11"/>
  <c r="U116" i="11"/>
  <c r="U117" i="11"/>
  <c r="U118" i="11"/>
  <c r="U119" i="11"/>
  <c r="U120" i="11"/>
  <c r="U121" i="11"/>
  <c r="U122" i="11"/>
  <c r="U123" i="11"/>
  <c r="U124" i="11"/>
  <c r="U125" i="11"/>
  <c r="U126" i="11"/>
  <c r="U127" i="11"/>
  <c r="U128" i="11"/>
  <c r="U129" i="11"/>
  <c r="U130" i="11"/>
  <c r="U131" i="11"/>
  <c r="U132" i="11"/>
  <c r="U133" i="11"/>
  <c r="U134" i="11"/>
  <c r="U135" i="11"/>
  <c r="U136" i="11"/>
  <c r="U137" i="11"/>
  <c r="U138" i="11"/>
  <c r="U139" i="11"/>
  <c r="U140" i="11"/>
  <c r="U141" i="11"/>
  <c r="U142" i="11"/>
  <c r="U143" i="11"/>
  <c r="U144" i="11"/>
  <c r="U145" i="11"/>
  <c r="U146" i="11"/>
  <c r="U147" i="11"/>
  <c r="U148" i="11"/>
  <c r="U149" i="11"/>
  <c r="U150" i="11"/>
  <c r="U151" i="11"/>
  <c r="U152" i="11"/>
  <c r="U153" i="11"/>
  <c r="U17" i="11"/>
  <c r="D54" i="2"/>
  <c r="U54" i="2" s="1"/>
  <c r="D6" i="11"/>
  <c r="D25" i="11"/>
  <c r="U47" i="13"/>
  <c r="U4" i="13"/>
  <c r="U48" i="13"/>
  <c r="U10" i="13"/>
  <c r="U17" i="13"/>
  <c r="U40" i="13"/>
  <c r="U21" i="13"/>
  <c r="U8" i="13"/>
  <c r="U31" i="13"/>
  <c r="U33" i="13"/>
  <c r="U27" i="13"/>
  <c r="U16" i="13"/>
  <c r="U9" i="13"/>
  <c r="U29" i="13"/>
  <c r="U36" i="13"/>
  <c r="U35" i="13"/>
  <c r="U14" i="13"/>
  <c r="U24" i="13"/>
  <c r="U41" i="13"/>
  <c r="U7" i="13"/>
  <c r="U23" i="13"/>
  <c r="U13" i="13"/>
  <c r="U50" i="13"/>
  <c r="U6" i="13"/>
  <c r="U38" i="13"/>
  <c r="U55" i="13"/>
  <c r="U11" i="13"/>
  <c r="U49" i="13"/>
  <c r="U25" i="13"/>
  <c r="U30" i="13"/>
  <c r="U20" i="13"/>
  <c r="U42" i="13"/>
  <c r="U5" i="13"/>
  <c r="U3" i="13"/>
  <c r="U22" i="13"/>
  <c r="U26" i="13"/>
  <c r="U28" i="13"/>
  <c r="U19" i="13"/>
  <c r="U56" i="13"/>
  <c r="U37" i="13"/>
  <c r="U46" i="13"/>
  <c r="U15" i="13"/>
  <c r="U32" i="13"/>
  <c r="U51" i="13"/>
  <c r="U52" i="13"/>
  <c r="U18" i="13"/>
  <c r="U53" i="13"/>
  <c r="U34" i="13"/>
  <c r="U39" i="13"/>
  <c r="U54" i="13"/>
  <c r="U43" i="13"/>
  <c r="U44" i="13"/>
  <c r="U57" i="13"/>
  <c r="U45" i="13"/>
  <c r="U58" i="13"/>
  <c r="U59" i="13"/>
  <c r="U60" i="13"/>
  <c r="U61" i="13"/>
  <c r="U62" i="13"/>
  <c r="U63" i="13"/>
  <c r="U64" i="13"/>
  <c r="U65" i="13"/>
  <c r="U66" i="13"/>
  <c r="U67" i="13"/>
  <c r="U68" i="13"/>
  <c r="U69" i="13"/>
  <c r="U70" i="13"/>
  <c r="U71" i="13"/>
  <c r="U72" i="13"/>
  <c r="U73" i="13"/>
  <c r="U74" i="13"/>
  <c r="U12" i="13"/>
  <c r="U85" i="1"/>
  <c r="U23" i="1"/>
  <c r="U15" i="1"/>
  <c r="U47" i="1"/>
  <c r="U54" i="1"/>
  <c r="U50" i="1"/>
  <c r="U24" i="1"/>
  <c r="U94" i="1"/>
  <c r="U76" i="1"/>
  <c r="U9" i="1"/>
  <c r="U33" i="1"/>
  <c r="U39" i="1"/>
  <c r="U63" i="1"/>
  <c r="U92" i="1"/>
  <c r="U56" i="1"/>
  <c r="U10" i="1"/>
  <c r="U91" i="1"/>
  <c r="U70" i="1"/>
  <c r="U90" i="1"/>
  <c r="U13" i="1"/>
  <c r="C8" i="1"/>
  <c r="U29" i="1" s="1"/>
  <c r="C17" i="1"/>
  <c r="U83" i="1" s="1"/>
  <c r="U50" i="2"/>
  <c r="U77" i="2"/>
  <c r="U154" i="2"/>
  <c r="U142" i="2"/>
  <c r="U16" i="2"/>
  <c r="U113" i="2"/>
  <c r="U87" i="2"/>
  <c r="U15" i="2"/>
  <c r="U108" i="2"/>
  <c r="U5" i="2"/>
  <c r="U190" i="2"/>
  <c r="U29" i="2"/>
  <c r="U111" i="2"/>
  <c r="U17" i="2"/>
  <c r="U45" i="2"/>
  <c r="U188" i="2"/>
  <c r="U49" i="2"/>
  <c r="U42" i="2"/>
  <c r="U166" i="2"/>
  <c r="U78" i="2"/>
  <c r="U123" i="2"/>
  <c r="U21" i="2"/>
  <c r="U130" i="2"/>
  <c r="U85" i="2"/>
  <c r="U114" i="2"/>
  <c r="U76" i="2"/>
  <c r="U98" i="2"/>
  <c r="U180" i="2"/>
  <c r="U172" i="2"/>
  <c r="U60" i="2"/>
  <c r="U33" i="2"/>
  <c r="U28" i="2"/>
  <c r="U83" i="2"/>
  <c r="U175" i="2"/>
  <c r="U67" i="2"/>
  <c r="U31" i="2"/>
  <c r="U149" i="2"/>
  <c r="C10" i="2"/>
  <c r="U10" i="2" s="1"/>
  <c r="C14" i="2"/>
  <c r="U14" i="2" s="1"/>
  <c r="C35" i="2"/>
  <c r="U35" i="2" s="1"/>
  <c r="C9" i="2"/>
  <c r="U9" i="2" s="1"/>
  <c r="C18" i="2"/>
  <c r="U18" i="2" s="1"/>
  <c r="C12" i="2"/>
  <c r="U12" i="2" s="1"/>
  <c r="C20" i="2"/>
  <c r="C3" i="2"/>
  <c r="U3" i="2" s="1"/>
  <c r="C7" i="2"/>
  <c r="U7" i="2" s="1"/>
  <c r="U22" i="1" l="1"/>
  <c r="U66" i="1"/>
  <c r="U60" i="1"/>
  <c r="U53" i="1"/>
  <c r="U20" i="2"/>
</calcChain>
</file>

<file path=xl/sharedStrings.xml><?xml version="1.0" encoding="utf-8"?>
<sst xmlns="http://schemas.openxmlformats.org/spreadsheetml/2006/main" count="1030" uniqueCount="173">
  <si>
    <t>CCRA - Barrel Racing</t>
  </si>
  <si>
    <t xml:space="preserve">Contestant </t>
  </si>
  <si>
    <t>Team</t>
  </si>
  <si>
    <t>NLC</t>
  </si>
  <si>
    <t>LLC</t>
  </si>
  <si>
    <t>OC</t>
  </si>
  <si>
    <t>Total</t>
  </si>
  <si>
    <t>Benalto</t>
  </si>
  <si>
    <t>Delisle</t>
  </si>
  <si>
    <t>Ft.Mcleod</t>
  </si>
  <si>
    <t>CCRA - All Around Cowboy</t>
  </si>
  <si>
    <t>CCRA - All Around Cowgirl</t>
  </si>
  <si>
    <t>CCRA - Bull Riding</t>
  </si>
  <si>
    <t>CCRA - Team Roping Heeler</t>
  </si>
  <si>
    <t>CCRA - Team Roping Header</t>
  </si>
  <si>
    <t>CCRA - Steer Wrestling</t>
  </si>
  <si>
    <t>CCRA - Tie Down</t>
  </si>
  <si>
    <t>CCRA - Saddle Bronc</t>
  </si>
  <si>
    <t>CCRA - Goat Tying</t>
  </si>
  <si>
    <t>CCRA - Breakaway</t>
  </si>
  <si>
    <t>CCRA - Bareback</t>
  </si>
  <si>
    <t>Dylann Beasley</t>
  </si>
  <si>
    <t>UofS</t>
  </si>
  <si>
    <t>Georgia Hale</t>
  </si>
  <si>
    <t>Emilee Langford</t>
  </si>
  <si>
    <t>Chloe Lanouette</t>
  </si>
  <si>
    <t>Morgan Kiemele</t>
  </si>
  <si>
    <t>Makenna OConnor</t>
  </si>
  <si>
    <t>SAIRT</t>
  </si>
  <si>
    <t>Elyse Terpsma</t>
  </si>
  <si>
    <t xml:space="preserve">RDP </t>
  </si>
  <si>
    <t>Reese Mackie</t>
  </si>
  <si>
    <t>Lacey Terpsma</t>
  </si>
  <si>
    <t>CA</t>
  </si>
  <si>
    <t>Wacey Nickel</t>
  </si>
  <si>
    <t>Matt Beatty</t>
  </si>
  <si>
    <t xml:space="preserve">Ben Coombes </t>
  </si>
  <si>
    <t>Permit</t>
  </si>
  <si>
    <t>Brooklynne Hymanyk</t>
  </si>
  <si>
    <t>Sage Otani</t>
  </si>
  <si>
    <t>Taylor Fitchett</t>
  </si>
  <si>
    <t>Kristin Sardoff</t>
  </si>
  <si>
    <t>Sarah Beierbach</t>
  </si>
  <si>
    <t>Sadie Hollingshead</t>
  </si>
  <si>
    <t>Alyssa Maffenbeier</t>
  </si>
  <si>
    <t>Avery Sardoff</t>
  </si>
  <si>
    <t>Shelby Corr</t>
  </si>
  <si>
    <t>Caitlyn Appel</t>
  </si>
  <si>
    <t>Chloe Dierker</t>
  </si>
  <si>
    <t>Charleigh Broderson</t>
  </si>
  <si>
    <t xml:space="preserve">Rylie Bondaroff </t>
  </si>
  <si>
    <t>Brooke Jeffreys</t>
  </si>
  <si>
    <t>Weston Packet</t>
  </si>
  <si>
    <t>Blake Collins</t>
  </si>
  <si>
    <t>Nate Siemens</t>
  </si>
  <si>
    <t>Aden Hiscock</t>
  </si>
  <si>
    <t>Cooper Resch</t>
  </si>
  <si>
    <t>Derek Ivanics</t>
  </si>
  <si>
    <t>Kohen Kaufmann</t>
  </si>
  <si>
    <t xml:space="preserve">Ethan Nelson </t>
  </si>
  <si>
    <t xml:space="preserve">Wyatt Bondaroff </t>
  </si>
  <si>
    <t>Dain Ross</t>
  </si>
  <si>
    <t>Jordyn Farmer</t>
  </si>
  <si>
    <t>Mary Saliba</t>
  </si>
  <si>
    <t>Rana Beierbach</t>
  </si>
  <si>
    <t>Morgan Dingreville</t>
  </si>
  <si>
    <t>Daylee Storle</t>
  </si>
  <si>
    <t>Gage Rawlings</t>
  </si>
  <si>
    <t>Lauren Chalifoux</t>
  </si>
  <si>
    <t xml:space="preserve">Landon Dowling </t>
  </si>
  <si>
    <t xml:space="preserve">Kagen Russell </t>
  </si>
  <si>
    <t>Wyatt Brown</t>
  </si>
  <si>
    <t>Kaleb Kelley</t>
  </si>
  <si>
    <t>Jackson Stannard</t>
  </si>
  <si>
    <t xml:space="preserve">Julia Doble </t>
  </si>
  <si>
    <t>Haylee Wagstaff</t>
  </si>
  <si>
    <t>Kaleigh Clark</t>
  </si>
  <si>
    <t>Rylee Olafson</t>
  </si>
  <si>
    <t>Bailey Hampson</t>
  </si>
  <si>
    <t>Kaybree Zunti</t>
  </si>
  <si>
    <t>Macey Burns</t>
  </si>
  <si>
    <t>Ryan Collett</t>
  </si>
  <si>
    <t>Rees Wilson</t>
  </si>
  <si>
    <t>Cole Ray</t>
  </si>
  <si>
    <t>Reese Dragan</t>
  </si>
  <si>
    <t>Kaden Cholin</t>
  </si>
  <si>
    <t>Drayder Pearson</t>
  </si>
  <si>
    <t>Keegan Hodgson</t>
  </si>
  <si>
    <t>Hudson Williams</t>
  </si>
  <si>
    <t>Kasen Swanson</t>
  </si>
  <si>
    <t>Tray Hofmann</t>
  </si>
  <si>
    <t>Rylan Poirier</t>
  </si>
  <si>
    <t>Brodin Bayda</t>
  </si>
  <si>
    <t>Jagger Moore</t>
  </si>
  <si>
    <t>Abbey Nelson</t>
  </si>
  <si>
    <t>CCRA - Pole Bending</t>
  </si>
  <si>
    <t>Makenna Oconnor</t>
  </si>
  <si>
    <t>Ryley Dziatkewich</t>
  </si>
  <si>
    <t>Haylie Ost</t>
  </si>
  <si>
    <t>Kiersten Kalmakoff</t>
  </si>
  <si>
    <t xml:space="preserve">Holly Wright </t>
  </si>
  <si>
    <t>Sunny Schutte</t>
  </si>
  <si>
    <t>Rianna Fletcher</t>
  </si>
  <si>
    <t>Payton Scoville</t>
  </si>
  <si>
    <t>Stevie Blades</t>
  </si>
  <si>
    <t>Keelyn Armstrong</t>
  </si>
  <si>
    <t>Maizy Scott</t>
  </si>
  <si>
    <t>Jenna Esford</t>
  </si>
  <si>
    <t>Kagen Russell</t>
  </si>
  <si>
    <t>Jayda Tessier</t>
  </si>
  <si>
    <t>Kali Johnson</t>
  </si>
  <si>
    <t>Hannah Wright</t>
  </si>
  <si>
    <t>Brandtsen Moore</t>
  </si>
  <si>
    <t>Brody Groves</t>
  </si>
  <si>
    <t>AJ Jackson</t>
  </si>
  <si>
    <t>Lily Wilson</t>
  </si>
  <si>
    <t>Brandyn Wiancko</t>
  </si>
  <si>
    <t>Rachel Moat</t>
  </si>
  <si>
    <t>Kaycee Scobey</t>
  </si>
  <si>
    <t>Rylie Bondaroff</t>
  </si>
  <si>
    <t>Wyatt Jacula</t>
  </si>
  <si>
    <t>Kobe Urasaki</t>
  </si>
  <si>
    <t>Wyatt Bondaroff</t>
  </si>
  <si>
    <t>Presley Hipkins</t>
  </si>
  <si>
    <t>Samantha Falkenberg</t>
  </si>
  <si>
    <t>Zoe Hatch</t>
  </si>
  <si>
    <t xml:space="preserve">Mattie Jensen </t>
  </si>
  <si>
    <t>Carter Armstrong</t>
  </si>
  <si>
    <t>Jayna Weatherly</t>
  </si>
  <si>
    <t>Landon Dowling</t>
  </si>
  <si>
    <t>Elsie Rawlings</t>
  </si>
  <si>
    <t>Coulson Stauffer</t>
  </si>
  <si>
    <t>Juna Smith</t>
  </si>
  <si>
    <t>Blake Molle</t>
  </si>
  <si>
    <t>Molly Maynard</t>
  </si>
  <si>
    <t>Meadow Parthenay</t>
  </si>
  <si>
    <t>Billie Miller</t>
  </si>
  <si>
    <t>Chase Warkentin</t>
  </si>
  <si>
    <t>Kegan Kmita</t>
  </si>
  <si>
    <t>Morgan Frail</t>
  </si>
  <si>
    <t>Leland Robertson</t>
  </si>
  <si>
    <t>Emily Rumpf</t>
  </si>
  <si>
    <t>Trinity Keebaugh</t>
  </si>
  <si>
    <t>Glen Rogers</t>
  </si>
  <si>
    <t>Kasper Gurski</t>
  </si>
  <si>
    <t>Rudy Quibell</t>
  </si>
  <si>
    <t>Cole Marcinkoski</t>
  </si>
  <si>
    <t>Evann Steeves</t>
  </si>
  <si>
    <t>Sheena Louie</t>
  </si>
  <si>
    <t>Tessa Morrison</t>
  </si>
  <si>
    <t>Matthew Farmer</t>
  </si>
  <si>
    <t>Jorja Robertson</t>
  </si>
  <si>
    <t>Brynn Scoville</t>
  </si>
  <si>
    <t>Wyatt Wiancko</t>
  </si>
  <si>
    <t>Carlie Borle</t>
  </si>
  <si>
    <t>Hunter Weishaupt</t>
  </si>
  <si>
    <t xml:space="preserve">Bridget Flewelling </t>
  </si>
  <si>
    <t>Jordana Brandt</t>
  </si>
  <si>
    <t>OC Spring</t>
  </si>
  <si>
    <t>Hailey Lobe</t>
  </si>
  <si>
    <t>Brayden Smith</t>
  </si>
  <si>
    <t>Oc Spring</t>
  </si>
  <si>
    <t>Kaleb Kelly</t>
  </si>
  <si>
    <t>Tygh Armstrong</t>
  </si>
  <si>
    <t>Aidyn  Thomas</t>
  </si>
  <si>
    <t xml:space="preserve">OC Spring </t>
  </si>
  <si>
    <t>Claire Dierker</t>
  </si>
  <si>
    <t>Shylah Sitter</t>
  </si>
  <si>
    <t>Aleesa Morrison</t>
  </si>
  <si>
    <t>Taylor Bentley</t>
  </si>
  <si>
    <t>LLC Spring</t>
  </si>
  <si>
    <t>LLc Spring</t>
  </si>
  <si>
    <t>Mackenzie Friesen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</si>
</sst>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2" fillId="3" borderId="0" xfId="0" applyFont="1" applyFill="1"/>
    <xf numFmtId="0" fontId="3" fillId="3" borderId="0" xfId="0" applyFont="1" applyFill="1"/>
    <xf numFmtId="0" fontId="0" fillId="3" borderId="0" xfId="0" applyFill="1"/>
    <xf numFmtId="0" fontId="3" fillId="3" borderId="0" xfId="0" applyFont="1" applyFill="1" applyAlignment="1">
      <alignment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3" fillId="0" borderId="0" xfId="0" applyFont="1" applyAlignment="1">
      <alignment horizontal="left" wrapText="1"/>
    </xf>
    <xf numFmtId="49" fontId="4" fillId="0" borderId="0" xfId="0" applyNumberFormat="1" applyFont="1" applyAlignment="1">
      <alignment horizontal="left" vertical="center"/>
    </xf>
    <xf numFmtId="1" fontId="0" fillId="3" borderId="0" xfId="0" applyNumberFormat="1" applyFill="1"/>
    <xf numFmtId="1" fontId="0" fillId="0" borderId="0" xfId="0" applyNumberFormat="1"/>
    <xf numFmtId="1" fontId="3" fillId="0" borderId="0" xfId="0" applyNumberFormat="1" applyFont="1"/>
    <xf numFmtId="0" fontId="3" fillId="3" borderId="0" xfId="0" applyFont="1" applyFill="1" applyAlignment="1">
      <alignment horizontal="left"/>
    </xf>
    <xf numFmtId="0" fontId="2" fillId="5" borderId="0" xfId="0" applyFont="1" applyFill="1" applyAlignment="1">
      <alignment horizontal="left"/>
    </xf>
    <xf numFmtId="0" fontId="2" fillId="4" borderId="0" xfId="0" applyFont="1" applyFill="1" applyAlignment="1">
      <alignment horizontal="left"/>
    </xf>
    <xf numFmtId="0" fontId="3" fillId="4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5" borderId="0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left"/>
    </xf>
    <xf numFmtId="0" fontId="0" fillId="0" borderId="0" xfId="0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0" fillId="3" borderId="0" xfId="0" applyFill="1" applyBorder="1"/>
    <xf numFmtId="0" fontId="3" fillId="4" borderId="0" xfId="0" applyFont="1" applyFill="1" applyBorder="1" applyAlignment="1">
      <alignment horizontal="left" vertical="center"/>
    </xf>
    <xf numFmtId="0" fontId="2" fillId="0" borderId="0" xfId="0" applyFont="1" applyFill="1"/>
    <xf numFmtId="0" fontId="0" fillId="0" borderId="0" xfId="0" applyFill="1"/>
    <xf numFmtId="0" fontId="3" fillId="0" borderId="0" xfId="0" applyFont="1" applyBorder="1" applyAlignment="1">
      <alignment horizontal="left"/>
    </xf>
    <xf numFmtId="0" fontId="4" fillId="3" borderId="0" xfId="0" applyFont="1" applyFill="1" applyAlignment="1">
      <alignment horizontal="left" vertical="center"/>
    </xf>
    <xf numFmtId="0" fontId="3" fillId="0" borderId="0" xfId="0" applyFont="1" applyFill="1"/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wrapText="1"/>
    </xf>
    <xf numFmtId="0" fontId="0" fillId="0" borderId="0" xfId="0" applyFill="1" applyBorder="1"/>
    <xf numFmtId="0" fontId="2" fillId="3" borderId="0" xfId="0" applyFont="1" applyFill="1" applyBorder="1"/>
    <xf numFmtId="0" fontId="3" fillId="3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2" fillId="0" borderId="0" xfId="0" applyFont="1" applyBorder="1"/>
    <xf numFmtId="0" fontId="0" fillId="0" borderId="0" xfId="0" applyBorder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wrapText="1"/>
    </xf>
    <xf numFmtId="0" fontId="2" fillId="0" borderId="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A40DA-772D-4498-87F7-C2492704DD7B}">
  <dimension ref="A1:U74"/>
  <sheetViews>
    <sheetView tabSelected="1" workbookViewId="0">
      <selection activeCell="A46" sqref="A16:U46"/>
    </sheetView>
  </sheetViews>
  <sheetFormatPr defaultRowHeight="14.5" x14ac:dyDescent="0.35"/>
  <cols>
    <col min="1" max="1" width="18.26953125" customWidth="1"/>
    <col min="3" max="12" width="8.6328125" customWidth="1"/>
    <col min="13" max="13" width="10.08984375" customWidth="1"/>
    <col min="14" max="14" width="10.26953125" customWidth="1"/>
    <col min="15" max="15" width="9.81640625" customWidth="1"/>
    <col min="16" max="18" width="10.1796875" customWidth="1"/>
  </cols>
  <sheetData>
    <row r="1" spans="1:21" ht="15" x14ac:dyDescent="0.35">
      <c r="A1" s="25" t="s">
        <v>95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ht="15.5" customHeight="1" x14ac:dyDescent="0.35">
      <c r="A2" s="1" t="s">
        <v>1</v>
      </c>
      <c r="B2" s="1" t="s">
        <v>2</v>
      </c>
      <c r="C2" s="1" t="s">
        <v>7</v>
      </c>
      <c r="D2" s="1" t="s">
        <v>7</v>
      </c>
      <c r="E2" s="1" t="s">
        <v>8</v>
      </c>
      <c r="F2" s="1" t="s">
        <v>8</v>
      </c>
      <c r="G2" s="1" t="s">
        <v>3</v>
      </c>
      <c r="H2" s="1" t="s">
        <v>3</v>
      </c>
      <c r="I2" s="1" t="s">
        <v>4</v>
      </c>
      <c r="J2" s="1" t="s">
        <v>4</v>
      </c>
      <c r="K2" s="1" t="s">
        <v>5</v>
      </c>
      <c r="L2" s="1" t="s">
        <v>5</v>
      </c>
      <c r="M2" s="1" t="s">
        <v>9</v>
      </c>
      <c r="N2" s="1" t="s">
        <v>9</v>
      </c>
      <c r="O2" s="1" t="s">
        <v>158</v>
      </c>
      <c r="P2" s="1" t="s">
        <v>158</v>
      </c>
      <c r="Q2" s="1" t="s">
        <v>170</v>
      </c>
      <c r="R2" s="1" t="s">
        <v>170</v>
      </c>
      <c r="S2" s="1"/>
      <c r="T2" s="1"/>
      <c r="U2" s="1" t="s">
        <v>6</v>
      </c>
    </row>
    <row r="3" spans="1:21" s="7" customFormat="1" ht="15.5" x14ac:dyDescent="0.35">
      <c r="A3" s="5" t="s">
        <v>115</v>
      </c>
      <c r="B3" s="5" t="s">
        <v>4</v>
      </c>
      <c r="C3" s="5"/>
      <c r="D3" s="5">
        <v>80</v>
      </c>
      <c r="E3" s="6">
        <v>95</v>
      </c>
      <c r="F3" s="6"/>
      <c r="G3" s="7">
        <v>90</v>
      </c>
      <c r="I3" s="7">
        <v>100</v>
      </c>
      <c r="J3" s="7">
        <v>70</v>
      </c>
      <c r="K3" s="7">
        <v>100</v>
      </c>
      <c r="L3" s="7">
        <v>100</v>
      </c>
      <c r="M3" s="7">
        <v>100</v>
      </c>
      <c r="N3" s="7">
        <v>90</v>
      </c>
      <c r="O3" s="7">
        <v>100</v>
      </c>
      <c r="P3" s="7">
        <v>100</v>
      </c>
      <c r="U3" s="7">
        <f>SUM(C3:T3)</f>
        <v>1025</v>
      </c>
    </row>
    <row r="4" spans="1:21" s="7" customFormat="1" ht="15.5" x14ac:dyDescent="0.35">
      <c r="A4" s="5" t="s">
        <v>24</v>
      </c>
      <c r="B4" s="5" t="s">
        <v>5</v>
      </c>
      <c r="C4" s="5">
        <v>80</v>
      </c>
      <c r="D4" s="6"/>
      <c r="E4" s="6"/>
      <c r="F4" s="6">
        <v>70</v>
      </c>
      <c r="G4" s="7">
        <v>60</v>
      </c>
      <c r="H4" s="7">
        <v>50</v>
      </c>
      <c r="I4" s="6">
        <v>90</v>
      </c>
      <c r="J4" s="6">
        <v>40</v>
      </c>
      <c r="L4" s="7">
        <v>90</v>
      </c>
      <c r="M4" s="7">
        <v>80</v>
      </c>
      <c r="O4" s="7">
        <v>30</v>
      </c>
      <c r="P4" s="7">
        <v>90</v>
      </c>
      <c r="Q4" s="7">
        <v>100</v>
      </c>
      <c r="U4" s="7">
        <f>SUM(C4:T4)</f>
        <v>780</v>
      </c>
    </row>
    <row r="5" spans="1:21" s="7" customFormat="1" ht="15.5" x14ac:dyDescent="0.35">
      <c r="A5" s="5" t="s">
        <v>21</v>
      </c>
      <c r="B5" s="5" t="s">
        <v>22</v>
      </c>
      <c r="C5" s="5">
        <v>100</v>
      </c>
      <c r="D5" s="6">
        <v>90</v>
      </c>
      <c r="E5" s="6">
        <v>95</v>
      </c>
      <c r="F5" s="5">
        <v>100</v>
      </c>
      <c r="J5" s="7">
        <v>100</v>
      </c>
      <c r="M5" s="7">
        <v>90</v>
      </c>
      <c r="O5" s="7">
        <v>55</v>
      </c>
      <c r="Q5" s="7">
        <v>90</v>
      </c>
      <c r="U5" s="7">
        <f>SUM(C5:T5)</f>
        <v>720</v>
      </c>
    </row>
    <row r="6" spans="1:21" s="7" customFormat="1" ht="15.5" x14ac:dyDescent="0.35">
      <c r="A6" s="5" t="s">
        <v>74</v>
      </c>
      <c r="B6" s="5" t="s">
        <v>3</v>
      </c>
      <c r="C6" s="5"/>
      <c r="D6" s="5">
        <v>100</v>
      </c>
      <c r="E6" s="6"/>
      <c r="F6" s="6"/>
      <c r="K6" s="7">
        <v>60</v>
      </c>
      <c r="L6" s="7">
        <v>60</v>
      </c>
      <c r="M6" s="7">
        <v>70</v>
      </c>
      <c r="N6" s="7">
        <v>100</v>
      </c>
      <c r="P6" s="7">
        <v>30</v>
      </c>
      <c r="R6" s="7">
        <v>60</v>
      </c>
      <c r="U6" s="7">
        <f>SUM(C6:T6)</f>
        <v>480</v>
      </c>
    </row>
    <row r="7" spans="1:21" s="7" customFormat="1" ht="15.5" x14ac:dyDescent="0.35">
      <c r="A7" s="5" t="s">
        <v>27</v>
      </c>
      <c r="B7" s="5" t="s">
        <v>28</v>
      </c>
      <c r="C7" s="5">
        <v>50</v>
      </c>
      <c r="D7" s="5"/>
      <c r="E7" s="6">
        <v>70</v>
      </c>
      <c r="F7" s="6"/>
      <c r="K7" s="7">
        <v>70</v>
      </c>
      <c r="M7" s="7">
        <v>40</v>
      </c>
      <c r="N7" s="7">
        <v>70</v>
      </c>
      <c r="O7" s="7">
        <v>40</v>
      </c>
      <c r="P7" s="7">
        <v>60</v>
      </c>
      <c r="U7" s="7">
        <f>SUM(C7:T7)</f>
        <v>400</v>
      </c>
    </row>
    <row r="8" spans="1:21" s="7" customFormat="1" ht="15.5" x14ac:dyDescent="0.35">
      <c r="A8" s="5" t="s">
        <v>23</v>
      </c>
      <c r="B8" s="5" t="s">
        <v>4</v>
      </c>
      <c r="C8" s="5">
        <v>90</v>
      </c>
      <c r="D8" s="6"/>
      <c r="E8" s="6"/>
      <c r="F8" s="6"/>
      <c r="H8" s="7">
        <v>40</v>
      </c>
      <c r="I8" s="7">
        <v>80</v>
      </c>
      <c r="M8" s="7">
        <v>20</v>
      </c>
      <c r="N8" s="7">
        <v>10</v>
      </c>
      <c r="O8" s="7">
        <v>55</v>
      </c>
      <c r="P8" s="7">
        <v>80</v>
      </c>
      <c r="U8" s="7">
        <f>SUM(C8:T8)</f>
        <v>375</v>
      </c>
    </row>
    <row r="9" spans="1:21" s="7" customFormat="1" ht="15.5" x14ac:dyDescent="0.35">
      <c r="A9" s="12" t="s">
        <v>116</v>
      </c>
      <c r="B9" s="12" t="s">
        <v>4</v>
      </c>
      <c r="C9" s="19"/>
      <c r="D9" s="19"/>
      <c r="E9" s="19"/>
      <c r="F9" s="19"/>
      <c r="G9" s="13">
        <v>100</v>
      </c>
      <c r="H9" s="13">
        <v>60</v>
      </c>
      <c r="J9" s="7">
        <v>30</v>
      </c>
      <c r="L9" s="7">
        <v>70</v>
      </c>
      <c r="M9" s="7">
        <v>30</v>
      </c>
      <c r="O9" s="7">
        <v>70</v>
      </c>
      <c r="U9" s="7">
        <f>SUM(C9:T9)</f>
        <v>360</v>
      </c>
    </row>
    <row r="10" spans="1:21" s="7" customFormat="1" ht="15.5" x14ac:dyDescent="0.35">
      <c r="A10" s="5" t="s">
        <v>32</v>
      </c>
      <c r="B10" s="5" t="s">
        <v>33</v>
      </c>
      <c r="C10" s="5">
        <v>20</v>
      </c>
      <c r="D10" s="6"/>
      <c r="E10" s="6">
        <v>60</v>
      </c>
      <c r="F10" s="6"/>
      <c r="H10" s="7">
        <v>90</v>
      </c>
      <c r="I10" s="7">
        <v>60</v>
      </c>
      <c r="J10" s="7">
        <v>80</v>
      </c>
      <c r="N10" s="7">
        <v>20</v>
      </c>
      <c r="U10" s="7">
        <f>SUM(C10:T10)</f>
        <v>330</v>
      </c>
    </row>
    <row r="11" spans="1:21" s="7" customFormat="1" ht="15.5" x14ac:dyDescent="0.35">
      <c r="A11" s="12" t="s">
        <v>103</v>
      </c>
      <c r="B11" s="12" t="s">
        <v>5</v>
      </c>
      <c r="C11" s="19"/>
      <c r="D11" s="19"/>
      <c r="E11" s="19"/>
      <c r="F11" s="19"/>
      <c r="G11" s="13">
        <v>50</v>
      </c>
      <c r="H11" s="13">
        <v>20</v>
      </c>
      <c r="I11" s="7">
        <v>40</v>
      </c>
      <c r="K11" s="7">
        <v>10</v>
      </c>
      <c r="P11" s="7">
        <v>40</v>
      </c>
      <c r="Q11" s="31">
        <v>10</v>
      </c>
      <c r="R11" s="31">
        <v>90</v>
      </c>
      <c r="U11" s="7">
        <f>SUM(C11:T11)</f>
        <v>260</v>
      </c>
    </row>
    <row r="12" spans="1:21" s="7" customFormat="1" ht="15.5" x14ac:dyDescent="0.35">
      <c r="A12" s="6" t="s">
        <v>154</v>
      </c>
      <c r="B12" s="6" t="s">
        <v>22</v>
      </c>
      <c r="M12" s="7">
        <v>60</v>
      </c>
      <c r="Q12" s="31">
        <v>80</v>
      </c>
      <c r="R12" s="31">
        <v>100</v>
      </c>
      <c r="U12" s="7">
        <f>SUM(C12:T12)</f>
        <v>240</v>
      </c>
    </row>
    <row r="13" spans="1:21" s="7" customFormat="1" ht="15.5" x14ac:dyDescent="0.35">
      <c r="A13" s="5" t="s">
        <v>62</v>
      </c>
      <c r="B13" s="5" t="s">
        <v>3</v>
      </c>
      <c r="C13" s="5"/>
      <c r="D13" s="5">
        <v>30</v>
      </c>
      <c r="E13" s="6"/>
      <c r="F13" s="6">
        <v>90</v>
      </c>
      <c r="N13" s="7">
        <v>60</v>
      </c>
      <c r="P13" s="7">
        <v>70</v>
      </c>
      <c r="U13" s="7">
        <f>SUM(C13:T13)</f>
        <v>250</v>
      </c>
    </row>
    <row r="14" spans="1:21" s="7" customFormat="1" ht="15.5" x14ac:dyDescent="0.35">
      <c r="A14" s="5" t="s">
        <v>26</v>
      </c>
      <c r="B14" s="5" t="s">
        <v>5</v>
      </c>
      <c r="C14" s="5">
        <v>60</v>
      </c>
      <c r="D14" s="6"/>
      <c r="E14" s="6"/>
      <c r="F14" s="6">
        <v>80</v>
      </c>
      <c r="G14" s="7">
        <v>70</v>
      </c>
      <c r="H14" s="7">
        <v>30</v>
      </c>
      <c r="U14" s="7">
        <f>SUM(C14:T14)</f>
        <v>240</v>
      </c>
    </row>
    <row r="15" spans="1:21" s="7" customFormat="1" ht="15.5" x14ac:dyDescent="0.35">
      <c r="A15" s="5" t="s">
        <v>34</v>
      </c>
      <c r="B15" s="5" t="s">
        <v>5</v>
      </c>
      <c r="C15" s="5">
        <v>10</v>
      </c>
      <c r="D15" s="6"/>
      <c r="E15" s="6">
        <v>20</v>
      </c>
      <c r="F15" s="6"/>
      <c r="G15" s="7">
        <v>80</v>
      </c>
      <c r="I15" s="7">
        <v>20</v>
      </c>
      <c r="J15" s="7">
        <v>60</v>
      </c>
      <c r="M15" s="7">
        <v>50</v>
      </c>
      <c r="U15" s="7">
        <f>SUM(C15:T15)</f>
        <v>240</v>
      </c>
    </row>
    <row r="16" spans="1:21" s="34" customFormat="1" ht="15.5" x14ac:dyDescent="0.35">
      <c r="A16" s="33" t="s">
        <v>25</v>
      </c>
      <c r="B16" s="33" t="s">
        <v>5</v>
      </c>
      <c r="C16" s="33">
        <v>70</v>
      </c>
      <c r="D16" s="37"/>
      <c r="E16" s="37">
        <v>80</v>
      </c>
      <c r="F16" s="37"/>
      <c r="H16" s="34">
        <v>80</v>
      </c>
      <c r="U16" s="34">
        <f>SUM(C16:T16)</f>
        <v>230</v>
      </c>
    </row>
    <row r="17" spans="1:21" s="34" customFormat="1" ht="15.5" x14ac:dyDescent="0.35">
      <c r="A17" s="38" t="s">
        <v>128</v>
      </c>
      <c r="B17" s="38" t="s">
        <v>4</v>
      </c>
      <c r="C17" s="39"/>
      <c r="D17" s="39"/>
      <c r="E17" s="39"/>
      <c r="F17" s="39"/>
      <c r="G17" s="40"/>
      <c r="H17" s="40">
        <v>100</v>
      </c>
      <c r="K17" s="34">
        <v>80</v>
      </c>
      <c r="N17" s="34">
        <v>50</v>
      </c>
      <c r="U17" s="34">
        <f>SUM(C17:T17)</f>
        <v>230</v>
      </c>
    </row>
    <row r="18" spans="1:21" s="34" customFormat="1" ht="15.5" x14ac:dyDescent="0.35">
      <c r="A18" s="22" t="s">
        <v>107</v>
      </c>
      <c r="B18" s="22" t="s">
        <v>22</v>
      </c>
      <c r="C18" s="11"/>
      <c r="D18" s="11"/>
      <c r="E18" s="11"/>
      <c r="F18" s="11"/>
      <c r="G18" s="11"/>
      <c r="H18" s="11"/>
      <c r="I18"/>
      <c r="J18"/>
      <c r="K18"/>
      <c r="L18"/>
      <c r="M18"/>
      <c r="N18"/>
      <c r="O18">
        <v>80</v>
      </c>
      <c r="P18">
        <v>50</v>
      </c>
      <c r="Q18">
        <v>30</v>
      </c>
      <c r="R18">
        <v>70</v>
      </c>
      <c r="S18"/>
      <c r="T18"/>
      <c r="U18">
        <f>SUM(C18:T18)</f>
        <v>230</v>
      </c>
    </row>
    <row r="19" spans="1:21" ht="15.5" x14ac:dyDescent="0.35">
      <c r="A19" s="33" t="s">
        <v>75</v>
      </c>
      <c r="B19" s="33" t="s">
        <v>5</v>
      </c>
      <c r="C19" s="33"/>
      <c r="D19" s="33">
        <v>50</v>
      </c>
      <c r="E19" s="37">
        <v>10</v>
      </c>
      <c r="F19" s="37"/>
      <c r="G19" s="34">
        <v>40</v>
      </c>
      <c r="H19" s="34"/>
      <c r="I19" s="34">
        <v>70</v>
      </c>
      <c r="J19" s="34">
        <v>50</v>
      </c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>
        <f>SUM(C19:T19)</f>
        <v>220</v>
      </c>
    </row>
    <row r="20" spans="1:21" ht="15.5" x14ac:dyDescent="0.35">
      <c r="A20" s="2" t="s">
        <v>98</v>
      </c>
      <c r="B20" s="2" t="s">
        <v>4</v>
      </c>
      <c r="C20" s="3"/>
      <c r="D20" s="3"/>
      <c r="E20" s="3">
        <v>40</v>
      </c>
      <c r="F20" s="3">
        <v>50</v>
      </c>
      <c r="G20">
        <v>30</v>
      </c>
      <c r="O20">
        <v>15</v>
      </c>
      <c r="Q20">
        <v>70</v>
      </c>
      <c r="U20">
        <f>SUM(C20:T20)</f>
        <v>205</v>
      </c>
    </row>
    <row r="21" spans="1:21" ht="15.5" x14ac:dyDescent="0.35">
      <c r="A21" s="41" t="s">
        <v>64</v>
      </c>
      <c r="B21" s="41" t="s">
        <v>28</v>
      </c>
      <c r="C21" s="34"/>
      <c r="D21" s="34"/>
      <c r="E21" s="34"/>
      <c r="F21" s="34"/>
      <c r="G21" s="34"/>
      <c r="H21" s="34"/>
      <c r="I21" s="34"/>
      <c r="J21" s="34">
        <v>15</v>
      </c>
      <c r="K21" s="34">
        <v>90</v>
      </c>
      <c r="L21" s="34">
        <v>80</v>
      </c>
      <c r="M21" s="34"/>
      <c r="N21" s="34"/>
      <c r="O21" s="34"/>
      <c r="P21" s="34"/>
      <c r="Q21" s="34"/>
      <c r="R21" s="34"/>
      <c r="S21" s="34"/>
      <c r="T21" s="34"/>
      <c r="U21" s="34">
        <f>SUM(C21:T21)</f>
        <v>185</v>
      </c>
    </row>
    <row r="22" spans="1:21" ht="15.5" x14ac:dyDescent="0.35">
      <c r="A22" s="2" t="s">
        <v>97</v>
      </c>
      <c r="B22" s="2" t="s">
        <v>5</v>
      </c>
      <c r="C22" s="3"/>
      <c r="D22" s="3"/>
      <c r="E22" s="3">
        <v>50</v>
      </c>
      <c r="F22" s="3"/>
      <c r="H22">
        <v>70</v>
      </c>
      <c r="I22">
        <v>50</v>
      </c>
      <c r="U22">
        <f>SUM(C22:T22)</f>
        <v>170</v>
      </c>
    </row>
    <row r="23" spans="1:21" ht="15.5" x14ac:dyDescent="0.35">
      <c r="A23" s="2" t="s">
        <v>29</v>
      </c>
      <c r="B23" s="2" t="s">
        <v>30</v>
      </c>
      <c r="C23" s="2">
        <v>40</v>
      </c>
      <c r="D23" s="3"/>
      <c r="E23" s="3"/>
      <c r="F23" s="3"/>
      <c r="O23">
        <v>90</v>
      </c>
      <c r="P23">
        <v>20</v>
      </c>
      <c r="U23">
        <f>SUM(C23:T23)</f>
        <v>150</v>
      </c>
    </row>
    <row r="24" spans="1:21" ht="15.5" x14ac:dyDescent="0.35">
      <c r="A24" s="33" t="s">
        <v>102</v>
      </c>
      <c r="B24" s="33" t="s">
        <v>33</v>
      </c>
      <c r="C24" s="40"/>
      <c r="D24" s="40"/>
      <c r="E24" s="40"/>
      <c r="F24" s="40"/>
      <c r="G24" s="40"/>
      <c r="H24" s="40"/>
      <c r="I24" s="34"/>
      <c r="J24" s="34">
        <v>90</v>
      </c>
      <c r="K24" s="34">
        <v>50</v>
      </c>
      <c r="L24" s="34"/>
      <c r="M24" s="34"/>
      <c r="N24" s="34"/>
      <c r="O24" s="34"/>
      <c r="P24" s="34"/>
      <c r="Q24" s="34"/>
      <c r="R24" s="34"/>
      <c r="S24" s="34"/>
      <c r="T24" s="34"/>
      <c r="U24" s="34">
        <f>SUM(C24:T24)</f>
        <v>140</v>
      </c>
    </row>
    <row r="25" spans="1:21" ht="15.5" x14ac:dyDescent="0.35">
      <c r="A25" s="2" t="s">
        <v>147</v>
      </c>
      <c r="B25" s="2" t="s">
        <v>5</v>
      </c>
      <c r="L25">
        <v>30</v>
      </c>
      <c r="Q25" s="28">
        <v>50</v>
      </c>
      <c r="R25" s="28">
        <v>50</v>
      </c>
      <c r="U25">
        <f>SUM(C25:T25)</f>
        <v>130</v>
      </c>
    </row>
    <row r="26" spans="1:21" ht="15.5" x14ac:dyDescent="0.35">
      <c r="A26" s="2" t="s">
        <v>76</v>
      </c>
      <c r="B26" s="2" t="s">
        <v>4</v>
      </c>
      <c r="C26" s="2"/>
      <c r="D26" s="2">
        <v>20</v>
      </c>
      <c r="E26" s="3"/>
      <c r="F26" s="3">
        <v>30</v>
      </c>
      <c r="L26">
        <v>40</v>
      </c>
      <c r="Q26">
        <v>20</v>
      </c>
      <c r="U26">
        <f>SUM(C26:T26)</f>
        <v>110</v>
      </c>
    </row>
    <row r="27" spans="1:21" ht="15.5" x14ac:dyDescent="0.35">
      <c r="A27" s="2" t="s">
        <v>65</v>
      </c>
      <c r="B27" s="2" t="s">
        <v>5</v>
      </c>
      <c r="C27" s="2"/>
      <c r="D27" s="2">
        <v>70</v>
      </c>
      <c r="E27" s="3"/>
      <c r="F27" s="3"/>
      <c r="K27">
        <v>30</v>
      </c>
      <c r="U27">
        <f>SUM(C27:T27)</f>
        <v>100</v>
      </c>
    </row>
    <row r="28" spans="1:21" ht="15.5" x14ac:dyDescent="0.35">
      <c r="A28" s="2" t="s">
        <v>126</v>
      </c>
      <c r="B28" s="2" t="s">
        <v>30</v>
      </c>
      <c r="J28">
        <v>15</v>
      </c>
      <c r="K28">
        <v>40</v>
      </c>
      <c r="R28">
        <v>40</v>
      </c>
      <c r="U28">
        <f>SUM(C28:T28)</f>
        <v>95</v>
      </c>
    </row>
    <row r="29" spans="1:21" ht="15.5" x14ac:dyDescent="0.35">
      <c r="A29" s="2" t="s">
        <v>48</v>
      </c>
      <c r="B29" s="2" t="s">
        <v>5</v>
      </c>
      <c r="C29" s="2"/>
      <c r="D29" s="2">
        <v>60</v>
      </c>
      <c r="E29" s="3"/>
      <c r="F29" s="3"/>
      <c r="R29">
        <v>30</v>
      </c>
      <c r="U29">
        <f>SUM(C29:T29)</f>
        <v>90</v>
      </c>
    </row>
    <row r="30" spans="1:21" ht="15.5" x14ac:dyDescent="0.35">
      <c r="A30" s="9" t="s">
        <v>118</v>
      </c>
      <c r="B30" s="9" t="s">
        <v>33</v>
      </c>
      <c r="C30" s="10"/>
      <c r="D30" s="10"/>
      <c r="E30" s="10"/>
      <c r="F30" s="10"/>
      <c r="G30" s="11">
        <v>10</v>
      </c>
      <c r="H30" s="11"/>
      <c r="N30">
        <v>80</v>
      </c>
      <c r="U30">
        <f>SUM(C30:T30)</f>
        <v>90</v>
      </c>
    </row>
    <row r="31" spans="1:21" ht="15.5" x14ac:dyDescent="0.35">
      <c r="A31" s="2" t="s">
        <v>100</v>
      </c>
      <c r="B31" s="2" t="s">
        <v>4</v>
      </c>
      <c r="C31" s="3"/>
      <c r="D31" s="3"/>
      <c r="E31" s="3"/>
      <c r="F31" s="3">
        <v>40</v>
      </c>
      <c r="I31">
        <v>30</v>
      </c>
      <c r="O31">
        <v>15</v>
      </c>
      <c r="U31">
        <f>SUM(C31:T31)</f>
        <v>85</v>
      </c>
    </row>
    <row r="32" spans="1:21" ht="15.5" x14ac:dyDescent="0.35">
      <c r="A32" s="47"/>
      <c r="B32" s="47"/>
      <c r="C32" s="35"/>
      <c r="D32" s="35"/>
      <c r="E32" s="35"/>
      <c r="F32" s="35"/>
      <c r="G32" s="48"/>
      <c r="H32" s="48"/>
      <c r="I32" s="28"/>
      <c r="J32" s="28"/>
      <c r="K32" s="28"/>
      <c r="L32" s="28"/>
      <c r="M32" s="28"/>
      <c r="N32" s="28"/>
      <c r="O32" s="28"/>
      <c r="P32" s="28"/>
      <c r="Q32" s="28"/>
      <c r="R32" s="28">
        <v>80</v>
      </c>
      <c r="U32">
        <f>SUM(C32:T32)</f>
        <v>80</v>
      </c>
    </row>
    <row r="33" spans="1:21" ht="15.5" x14ac:dyDescent="0.35">
      <c r="A33" s="2" t="s">
        <v>66</v>
      </c>
      <c r="B33" s="2" t="s">
        <v>4</v>
      </c>
      <c r="C33" s="2"/>
      <c r="D33" s="2">
        <v>40</v>
      </c>
      <c r="E33" s="3"/>
      <c r="F33" s="3">
        <v>20</v>
      </c>
      <c r="H33">
        <v>10</v>
      </c>
      <c r="U33">
        <f>SUM(C33:T33)</f>
        <v>70</v>
      </c>
    </row>
    <row r="34" spans="1:21" ht="15.5" x14ac:dyDescent="0.35">
      <c r="A34" s="2" t="s">
        <v>101</v>
      </c>
      <c r="B34" s="2" t="s">
        <v>22</v>
      </c>
      <c r="C34" s="3"/>
      <c r="D34" s="3"/>
      <c r="E34" s="3"/>
      <c r="F34" s="3">
        <v>10</v>
      </c>
      <c r="Q34">
        <v>60</v>
      </c>
      <c r="U34">
        <f>SUM(C34:T34)</f>
        <v>70</v>
      </c>
    </row>
    <row r="35" spans="1:21" ht="15.5" x14ac:dyDescent="0.35">
      <c r="A35" s="2" t="s">
        <v>135</v>
      </c>
      <c r="B35" s="2" t="s">
        <v>4</v>
      </c>
      <c r="C35" s="10"/>
      <c r="D35" s="10"/>
      <c r="E35" s="10"/>
      <c r="F35" s="10"/>
      <c r="G35" s="11"/>
      <c r="H35" s="11"/>
      <c r="I35">
        <v>10</v>
      </c>
      <c r="M35">
        <v>10</v>
      </c>
      <c r="N35">
        <v>40</v>
      </c>
      <c r="U35">
        <f>SUM(C35:T35)</f>
        <v>60</v>
      </c>
    </row>
    <row r="36" spans="1:21" ht="15.5" x14ac:dyDescent="0.35">
      <c r="A36" s="2" t="s">
        <v>31</v>
      </c>
      <c r="B36" s="2" t="s">
        <v>5</v>
      </c>
      <c r="C36" s="2">
        <v>30</v>
      </c>
      <c r="D36" s="3">
        <v>10</v>
      </c>
      <c r="E36" s="3"/>
      <c r="F36" s="3"/>
      <c r="K36">
        <v>20</v>
      </c>
      <c r="U36">
        <f>SUM(C36:T36)</f>
        <v>60</v>
      </c>
    </row>
    <row r="37" spans="1:21" ht="15.5" x14ac:dyDescent="0.35">
      <c r="A37" s="2" t="s">
        <v>42</v>
      </c>
      <c r="B37" s="2" t="s">
        <v>4</v>
      </c>
      <c r="C37" s="3"/>
      <c r="D37" s="3"/>
      <c r="E37" s="3"/>
      <c r="F37" s="3">
        <v>60</v>
      </c>
      <c r="U37">
        <f>SUM(C37:T37)</f>
        <v>60</v>
      </c>
    </row>
    <row r="38" spans="1:21" ht="15.5" x14ac:dyDescent="0.35">
      <c r="A38" s="2" t="s">
        <v>133</v>
      </c>
      <c r="B38" s="2" t="s">
        <v>4</v>
      </c>
      <c r="C38" s="11"/>
      <c r="D38" s="11"/>
      <c r="E38" s="11"/>
      <c r="F38" s="11"/>
      <c r="G38" s="11"/>
      <c r="H38" s="11"/>
      <c r="L38">
        <v>50</v>
      </c>
      <c r="U38">
        <f>SUM(C38:T38)</f>
        <v>50</v>
      </c>
    </row>
    <row r="39" spans="1:21" ht="15.5" x14ac:dyDescent="0.35">
      <c r="A39" s="47" t="s">
        <v>110</v>
      </c>
      <c r="B39" s="47" t="s">
        <v>4</v>
      </c>
      <c r="C39" s="48"/>
      <c r="D39" s="48"/>
      <c r="E39" s="48"/>
      <c r="F39" s="48"/>
      <c r="G39" s="48"/>
      <c r="H39" s="48"/>
      <c r="I39" s="28"/>
      <c r="J39" s="28"/>
      <c r="K39" s="28"/>
      <c r="L39" s="28"/>
      <c r="M39" s="28"/>
      <c r="N39" s="28"/>
      <c r="O39" s="28"/>
      <c r="P39" s="28"/>
      <c r="Q39" s="28">
        <v>40</v>
      </c>
      <c r="R39" s="28"/>
      <c r="U39">
        <f>SUM(C39:T39)</f>
        <v>40</v>
      </c>
    </row>
    <row r="40" spans="1:21" ht="15.5" x14ac:dyDescent="0.35">
      <c r="A40" s="3" t="s">
        <v>155</v>
      </c>
      <c r="B40" s="3" t="s">
        <v>22</v>
      </c>
      <c r="N40">
        <v>30</v>
      </c>
      <c r="U40">
        <f>SUM(C40:T40)</f>
        <v>30</v>
      </c>
    </row>
    <row r="41" spans="1:21" ht="15.5" x14ac:dyDescent="0.35">
      <c r="A41" s="2" t="s">
        <v>99</v>
      </c>
      <c r="B41" s="2" t="s">
        <v>22</v>
      </c>
      <c r="C41" s="3"/>
      <c r="D41" s="3"/>
      <c r="E41" s="3">
        <v>30</v>
      </c>
      <c r="F41" s="3"/>
      <c r="U41">
        <f>SUM(C41:T41)</f>
        <v>30</v>
      </c>
    </row>
    <row r="42" spans="1:21" ht="15.5" x14ac:dyDescent="0.35">
      <c r="A42" s="9" t="s">
        <v>117</v>
      </c>
      <c r="B42" s="9" t="s">
        <v>3</v>
      </c>
      <c r="C42" s="9"/>
      <c r="D42" s="9"/>
      <c r="E42" s="10"/>
      <c r="F42" s="10"/>
      <c r="G42" s="11">
        <v>20</v>
      </c>
      <c r="H42" s="11"/>
      <c r="U42">
        <f>SUM(C42:T42)</f>
        <v>20</v>
      </c>
    </row>
    <row r="43" spans="1:21" ht="15.5" x14ac:dyDescent="0.35">
      <c r="A43" s="2" t="s">
        <v>148</v>
      </c>
      <c r="B43" s="2" t="s">
        <v>4</v>
      </c>
      <c r="L43">
        <v>20</v>
      </c>
      <c r="U43">
        <f>SUM(C43:T43)</f>
        <v>20</v>
      </c>
    </row>
    <row r="44" spans="1:21" ht="15.5" x14ac:dyDescent="0.35">
      <c r="A44" s="2" t="s">
        <v>104</v>
      </c>
      <c r="B44" s="2" t="s">
        <v>5</v>
      </c>
      <c r="L44">
        <v>10</v>
      </c>
      <c r="R44">
        <v>10</v>
      </c>
      <c r="U44">
        <f>SUM(C44:T44)</f>
        <v>20</v>
      </c>
    </row>
    <row r="45" spans="1:21" ht="15.5" x14ac:dyDescent="0.35">
      <c r="A45" s="47" t="s">
        <v>169</v>
      </c>
      <c r="B45" s="47" t="s">
        <v>4</v>
      </c>
      <c r="C45" s="35"/>
      <c r="D45" s="35"/>
      <c r="E45" s="35"/>
      <c r="F45" s="35"/>
      <c r="G45" s="48"/>
      <c r="H45" s="48"/>
      <c r="I45" s="28"/>
      <c r="J45" s="28"/>
      <c r="K45" s="28"/>
      <c r="L45" s="28"/>
      <c r="M45" s="28"/>
      <c r="N45" s="28"/>
      <c r="O45" s="28"/>
      <c r="P45" s="28"/>
      <c r="Q45" s="28"/>
      <c r="R45" s="28">
        <v>20</v>
      </c>
      <c r="U45">
        <f>SUM(C45:T45)</f>
        <v>20</v>
      </c>
    </row>
    <row r="46" spans="1:21" ht="15.5" x14ac:dyDescent="0.35">
      <c r="A46" s="26" t="s">
        <v>172</v>
      </c>
      <c r="B46" s="27" t="s">
        <v>5</v>
      </c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>
        <v>10</v>
      </c>
      <c r="Q46" s="28"/>
      <c r="R46" s="28"/>
      <c r="U46">
        <f>SUM(C46:T46)</f>
        <v>10</v>
      </c>
    </row>
    <row r="47" spans="1:21" ht="15.5" x14ac:dyDescent="0.35">
      <c r="A47" s="47"/>
      <c r="B47" s="47"/>
      <c r="C47" s="35"/>
      <c r="D47" s="35"/>
      <c r="E47" s="35"/>
      <c r="F47" s="35"/>
      <c r="G47" s="48"/>
      <c r="H47" s="48"/>
      <c r="I47" s="28"/>
      <c r="J47" s="28"/>
      <c r="K47" s="28"/>
      <c r="L47" s="28"/>
      <c r="M47" s="28"/>
      <c r="N47" s="28"/>
      <c r="O47" s="28"/>
      <c r="P47" s="28"/>
      <c r="Q47" s="28"/>
      <c r="R47" s="28"/>
      <c r="U47">
        <f>SUM(C47:T47)</f>
        <v>0</v>
      </c>
    </row>
    <row r="48" spans="1:21" ht="15.5" x14ac:dyDescent="0.35">
      <c r="A48" s="47"/>
      <c r="B48" s="47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U48">
        <f>SUM(C48:T48)</f>
        <v>0</v>
      </c>
    </row>
    <row r="49" spans="1:21" ht="15.5" x14ac:dyDescent="0.35">
      <c r="A49" s="47"/>
      <c r="B49" s="47"/>
      <c r="C49" s="35"/>
      <c r="D49" s="35"/>
      <c r="E49" s="35"/>
      <c r="F49" s="35"/>
      <c r="G49" s="48"/>
      <c r="H49" s="48"/>
      <c r="I49" s="28"/>
      <c r="J49" s="28"/>
      <c r="K49" s="28"/>
      <c r="L49" s="28"/>
      <c r="M49" s="28"/>
      <c r="N49" s="28"/>
      <c r="O49" s="28"/>
      <c r="P49" s="28"/>
      <c r="Q49" s="28"/>
      <c r="R49" s="28"/>
      <c r="U49">
        <f>SUM(C49:T49)</f>
        <v>0</v>
      </c>
    </row>
    <row r="50" spans="1:21" ht="15.5" x14ac:dyDescent="0.35">
      <c r="A50" s="47"/>
      <c r="B50" s="47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U50">
        <f>SUM(C50:T50)</f>
        <v>0</v>
      </c>
    </row>
    <row r="51" spans="1:21" ht="15.5" x14ac:dyDescent="0.35">
      <c r="A51" s="47"/>
      <c r="B51" s="47"/>
      <c r="C51" s="30"/>
      <c r="D51" s="30"/>
      <c r="E51" s="35"/>
      <c r="F51" s="35"/>
      <c r="G51" s="48"/>
      <c r="H51" s="48"/>
      <c r="I51" s="28"/>
      <c r="J51" s="28"/>
      <c r="K51" s="28"/>
      <c r="L51" s="28"/>
      <c r="M51" s="28"/>
      <c r="N51" s="28"/>
      <c r="O51" s="28"/>
      <c r="P51" s="28"/>
      <c r="Q51" s="28"/>
      <c r="R51" s="28"/>
      <c r="U51">
        <f>SUM(C51:T51)</f>
        <v>0</v>
      </c>
    </row>
    <row r="52" spans="1:21" ht="15.5" x14ac:dyDescent="0.35">
      <c r="A52" s="47"/>
      <c r="B52" s="47"/>
      <c r="C52" s="48"/>
      <c r="D52" s="48"/>
      <c r="E52" s="48"/>
      <c r="F52" s="48"/>
      <c r="G52" s="48"/>
      <c r="H52" s="48"/>
      <c r="I52" s="28"/>
      <c r="J52" s="28"/>
      <c r="K52" s="28"/>
      <c r="L52" s="28"/>
      <c r="M52" s="28"/>
      <c r="N52" s="28"/>
      <c r="O52" s="28"/>
      <c r="P52" s="28"/>
      <c r="Q52" s="28"/>
      <c r="R52" s="28"/>
      <c r="U52">
        <f>SUM(C52:T52)</f>
        <v>0</v>
      </c>
    </row>
    <row r="53" spans="1:21" ht="15.5" x14ac:dyDescent="0.35">
      <c r="A53" s="47"/>
      <c r="B53" s="47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U53">
        <f>SUM(C53:T53)</f>
        <v>0</v>
      </c>
    </row>
    <row r="54" spans="1:21" ht="15.5" x14ac:dyDescent="0.35">
      <c r="A54" s="47"/>
      <c r="B54" s="47"/>
      <c r="C54" s="35"/>
      <c r="D54" s="35"/>
      <c r="E54" s="35"/>
      <c r="F54" s="35"/>
      <c r="G54" s="48"/>
      <c r="H54" s="48"/>
      <c r="I54" s="28"/>
      <c r="J54" s="28"/>
      <c r="K54" s="28"/>
      <c r="L54" s="28"/>
      <c r="M54" s="28"/>
      <c r="N54" s="28"/>
      <c r="O54" s="28"/>
      <c r="P54" s="28"/>
      <c r="Q54" s="28"/>
      <c r="R54" s="28"/>
      <c r="U54">
        <f>SUM(C54:T54)</f>
        <v>0</v>
      </c>
    </row>
    <row r="55" spans="1:21" ht="15.5" x14ac:dyDescent="0.35">
      <c r="A55" s="47"/>
      <c r="B55" s="47"/>
      <c r="C55" s="35"/>
      <c r="D55" s="35"/>
      <c r="E55" s="35"/>
      <c r="F55" s="35"/>
      <c r="G55" s="48"/>
      <c r="H55" s="48"/>
      <c r="I55" s="28"/>
      <c r="J55" s="28"/>
      <c r="K55" s="28"/>
      <c r="L55" s="28"/>
      <c r="M55" s="28"/>
      <c r="N55" s="28"/>
      <c r="O55" s="28"/>
      <c r="P55" s="28"/>
      <c r="Q55" s="28"/>
      <c r="R55" s="28"/>
      <c r="U55">
        <f>SUM(C55:T55)</f>
        <v>0</v>
      </c>
    </row>
    <row r="56" spans="1:21" ht="15.5" x14ac:dyDescent="0.35">
      <c r="A56" s="47"/>
      <c r="B56" s="47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U56">
        <f>SUM(C56:T56)</f>
        <v>0</v>
      </c>
    </row>
    <row r="57" spans="1:21" ht="15.5" x14ac:dyDescent="0.35">
      <c r="A57" s="47"/>
      <c r="B57" s="47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U57">
        <f>SUM(C57:T57)</f>
        <v>0</v>
      </c>
    </row>
    <row r="58" spans="1:21" ht="15.5" x14ac:dyDescent="0.35">
      <c r="A58" s="47"/>
      <c r="B58" s="47"/>
      <c r="C58" s="48"/>
      <c r="D58" s="48"/>
      <c r="E58" s="48"/>
      <c r="F58" s="48"/>
      <c r="G58" s="48"/>
      <c r="H58" s="48"/>
      <c r="I58" s="28"/>
      <c r="J58" s="28"/>
      <c r="K58" s="28"/>
      <c r="L58" s="28"/>
      <c r="M58" s="28"/>
      <c r="N58" s="28"/>
      <c r="O58" s="28"/>
      <c r="P58" s="28"/>
      <c r="Q58" s="28"/>
      <c r="R58" s="28"/>
      <c r="U58">
        <f>SUM(C58:T58)</f>
        <v>0</v>
      </c>
    </row>
    <row r="59" spans="1:21" ht="15.5" x14ac:dyDescent="0.35">
      <c r="A59" s="47"/>
      <c r="B59" s="47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U59">
        <f t="shared" ref="U56:U67" si="0">SUM(C59:T59)</f>
        <v>0</v>
      </c>
    </row>
    <row r="60" spans="1:21" ht="15.5" x14ac:dyDescent="0.35">
      <c r="A60" s="47"/>
      <c r="B60" s="47"/>
      <c r="C60" s="35"/>
      <c r="D60" s="35"/>
      <c r="E60" s="35"/>
      <c r="F60" s="35"/>
      <c r="G60" s="48"/>
      <c r="H60" s="48"/>
      <c r="I60" s="28"/>
      <c r="J60" s="28"/>
      <c r="K60" s="28"/>
      <c r="L60" s="28"/>
      <c r="M60" s="28"/>
      <c r="N60" s="28"/>
      <c r="O60" s="28"/>
      <c r="P60" s="28"/>
      <c r="Q60" s="28"/>
      <c r="R60" s="28"/>
      <c r="U60">
        <f t="shared" si="0"/>
        <v>0</v>
      </c>
    </row>
    <row r="61" spans="1:21" ht="15.5" x14ac:dyDescent="0.35">
      <c r="A61" s="47"/>
      <c r="B61" s="47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U61">
        <f t="shared" si="0"/>
        <v>0</v>
      </c>
    </row>
    <row r="62" spans="1:21" ht="15.5" x14ac:dyDescent="0.35">
      <c r="A62" s="47"/>
      <c r="B62" s="47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U62">
        <f t="shared" si="0"/>
        <v>0</v>
      </c>
    </row>
    <row r="63" spans="1:21" x14ac:dyDescent="0.35">
      <c r="U63">
        <f t="shared" si="0"/>
        <v>0</v>
      </c>
    </row>
    <row r="64" spans="1:21" x14ac:dyDescent="0.35">
      <c r="U64">
        <f t="shared" si="0"/>
        <v>0</v>
      </c>
    </row>
    <row r="65" spans="21:21" x14ac:dyDescent="0.35">
      <c r="U65">
        <f t="shared" si="0"/>
        <v>0</v>
      </c>
    </row>
    <row r="66" spans="21:21" x14ac:dyDescent="0.35">
      <c r="U66">
        <f t="shared" si="0"/>
        <v>0</v>
      </c>
    </row>
    <row r="67" spans="21:21" x14ac:dyDescent="0.35">
      <c r="U67">
        <f t="shared" si="0"/>
        <v>0</v>
      </c>
    </row>
    <row r="68" spans="21:21" x14ac:dyDescent="0.35">
      <c r="U68">
        <f t="shared" ref="U68:U74" si="1">SUM(C68:T68)</f>
        <v>0</v>
      </c>
    </row>
    <row r="69" spans="21:21" x14ac:dyDescent="0.35">
      <c r="U69">
        <f t="shared" si="1"/>
        <v>0</v>
      </c>
    </row>
    <row r="70" spans="21:21" x14ac:dyDescent="0.35">
      <c r="U70">
        <f t="shared" si="1"/>
        <v>0</v>
      </c>
    </row>
    <row r="71" spans="21:21" x14ac:dyDescent="0.35">
      <c r="U71">
        <f t="shared" si="1"/>
        <v>0</v>
      </c>
    </row>
    <row r="72" spans="21:21" x14ac:dyDescent="0.35">
      <c r="U72">
        <f t="shared" si="1"/>
        <v>0</v>
      </c>
    </row>
    <row r="73" spans="21:21" x14ac:dyDescent="0.35">
      <c r="U73">
        <f t="shared" si="1"/>
        <v>0</v>
      </c>
    </row>
    <row r="74" spans="21:21" x14ac:dyDescent="0.35">
      <c r="U74">
        <f t="shared" si="1"/>
        <v>0</v>
      </c>
    </row>
  </sheetData>
  <sortState xmlns:xlrd2="http://schemas.microsoft.com/office/spreadsheetml/2017/richdata2" ref="A16:U46">
    <sortCondition descending="1" ref="U16:U46"/>
  </sortState>
  <mergeCells count="1">
    <mergeCell ref="A1:U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74271-0610-452E-A154-F637C27B5365}">
  <dimension ref="A1:U54"/>
  <sheetViews>
    <sheetView workbookViewId="0">
      <selection activeCell="J16" sqref="J16"/>
    </sheetView>
  </sheetViews>
  <sheetFormatPr defaultRowHeight="14.5" x14ac:dyDescent="0.35"/>
  <cols>
    <col min="1" max="1" width="17.7265625" customWidth="1"/>
    <col min="2" max="8" width="8.7265625" customWidth="1"/>
    <col min="9" max="12" width="8.6328125" customWidth="1"/>
    <col min="13" max="13" width="11.36328125" customWidth="1"/>
    <col min="14" max="14" width="11.26953125" customWidth="1"/>
    <col min="15" max="16" width="8.7265625" customWidth="1"/>
  </cols>
  <sheetData>
    <row r="1" spans="1:21" ht="15" x14ac:dyDescent="0.35">
      <c r="A1" s="25" t="s">
        <v>13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ht="15" x14ac:dyDescent="0.35">
      <c r="A2" s="1" t="s">
        <v>1</v>
      </c>
      <c r="B2" s="1" t="s">
        <v>2</v>
      </c>
      <c r="C2" s="1" t="s">
        <v>7</v>
      </c>
      <c r="D2" s="1" t="s">
        <v>7</v>
      </c>
      <c r="E2" s="1" t="s">
        <v>8</v>
      </c>
      <c r="F2" s="1" t="s">
        <v>8</v>
      </c>
      <c r="G2" s="1" t="s">
        <v>3</v>
      </c>
      <c r="H2" s="1" t="s">
        <v>3</v>
      </c>
      <c r="I2" s="1" t="s">
        <v>4</v>
      </c>
      <c r="J2" s="1" t="s">
        <v>4</v>
      </c>
      <c r="K2" s="1" t="s">
        <v>5</v>
      </c>
      <c r="L2" s="1" t="s">
        <v>5</v>
      </c>
      <c r="M2" s="1" t="s">
        <v>9</v>
      </c>
      <c r="N2" s="1" t="s">
        <v>9</v>
      </c>
      <c r="O2" s="1" t="s">
        <v>158</v>
      </c>
      <c r="P2" s="1" t="s">
        <v>158</v>
      </c>
      <c r="Q2" s="1" t="s">
        <v>170</v>
      </c>
      <c r="R2" s="1" t="s">
        <v>170</v>
      </c>
      <c r="S2" s="1"/>
      <c r="T2" s="1"/>
      <c r="U2" s="1" t="s">
        <v>6</v>
      </c>
    </row>
    <row r="3" spans="1:21" s="7" customFormat="1" ht="15.5" x14ac:dyDescent="0.35">
      <c r="A3" s="5" t="s">
        <v>58</v>
      </c>
      <c r="B3" s="5" t="s">
        <v>5</v>
      </c>
      <c r="C3" s="6">
        <v>80</v>
      </c>
      <c r="D3" s="6">
        <v>70</v>
      </c>
      <c r="E3" s="6"/>
      <c r="F3" s="6">
        <v>100</v>
      </c>
      <c r="G3" s="6">
        <v>80</v>
      </c>
      <c r="I3" s="6">
        <v>90</v>
      </c>
      <c r="L3" s="7">
        <v>30</v>
      </c>
      <c r="M3" s="7">
        <v>80</v>
      </c>
      <c r="N3" s="7">
        <v>80</v>
      </c>
      <c r="O3" s="7">
        <v>80</v>
      </c>
      <c r="Q3" s="7">
        <v>90</v>
      </c>
      <c r="U3" s="7">
        <f>SUM(C3:T3)</f>
        <v>780</v>
      </c>
    </row>
    <row r="4" spans="1:21" s="7" customFormat="1" ht="15.5" x14ac:dyDescent="0.35">
      <c r="A4" s="5" t="s">
        <v>70</v>
      </c>
      <c r="B4" s="5" t="s">
        <v>3</v>
      </c>
      <c r="C4" s="6">
        <v>90</v>
      </c>
      <c r="D4" s="6">
        <v>30</v>
      </c>
      <c r="E4" s="6"/>
      <c r="F4" s="6"/>
      <c r="G4" s="7">
        <v>70</v>
      </c>
      <c r="H4" s="6">
        <v>60</v>
      </c>
      <c r="I4" s="6">
        <v>80</v>
      </c>
      <c r="J4" s="6">
        <v>70</v>
      </c>
      <c r="K4" s="6">
        <v>100</v>
      </c>
      <c r="O4" s="7">
        <v>60</v>
      </c>
      <c r="Q4" s="7">
        <v>70</v>
      </c>
      <c r="U4" s="7">
        <f>SUM(C4:T4)</f>
        <v>630</v>
      </c>
    </row>
    <row r="5" spans="1:21" s="7" customFormat="1" ht="15.5" x14ac:dyDescent="0.35">
      <c r="A5" s="5" t="s">
        <v>90</v>
      </c>
      <c r="B5" s="5" t="s">
        <v>4</v>
      </c>
      <c r="C5" s="6"/>
      <c r="D5" s="6">
        <v>50</v>
      </c>
      <c r="E5" s="6">
        <v>70</v>
      </c>
      <c r="F5" s="6"/>
      <c r="G5" s="7">
        <v>100</v>
      </c>
      <c r="K5" s="7">
        <v>40</v>
      </c>
      <c r="L5" s="7">
        <v>85</v>
      </c>
      <c r="M5" s="7">
        <v>100</v>
      </c>
      <c r="P5" s="7">
        <v>70</v>
      </c>
      <c r="Q5" s="7">
        <v>100</v>
      </c>
      <c r="U5" s="7">
        <f>SUM(C5:T5)</f>
        <v>615</v>
      </c>
    </row>
    <row r="6" spans="1:21" s="7" customFormat="1" ht="15.5" x14ac:dyDescent="0.35">
      <c r="A6" s="5" t="s">
        <v>114</v>
      </c>
      <c r="B6" s="5" t="s">
        <v>4</v>
      </c>
      <c r="C6" s="6"/>
      <c r="D6" s="6"/>
      <c r="E6" s="6">
        <v>100</v>
      </c>
      <c r="F6" s="6"/>
      <c r="I6" s="7">
        <v>100</v>
      </c>
      <c r="J6" s="7">
        <v>100</v>
      </c>
      <c r="M6" s="7">
        <v>90</v>
      </c>
      <c r="O6" s="31">
        <v>70</v>
      </c>
      <c r="P6" s="31">
        <v>90</v>
      </c>
      <c r="Q6" s="31"/>
      <c r="R6" s="31"/>
      <c r="U6" s="7">
        <f>SUM(C6:T6)</f>
        <v>550</v>
      </c>
    </row>
    <row r="7" spans="1:21" s="7" customFormat="1" ht="15.5" x14ac:dyDescent="0.35">
      <c r="A7" s="5" t="s">
        <v>52</v>
      </c>
      <c r="B7" s="5" t="s">
        <v>4</v>
      </c>
      <c r="C7" s="6"/>
      <c r="D7" s="6">
        <v>100</v>
      </c>
      <c r="E7" s="6">
        <v>90</v>
      </c>
      <c r="F7" s="6"/>
      <c r="G7" s="7">
        <v>90</v>
      </c>
      <c r="N7" s="7">
        <v>100</v>
      </c>
      <c r="P7" s="7">
        <v>100</v>
      </c>
      <c r="U7" s="7">
        <f>SUM(C7:T7)</f>
        <v>480</v>
      </c>
    </row>
    <row r="8" spans="1:21" s="7" customFormat="1" ht="15.5" x14ac:dyDescent="0.35">
      <c r="A8" s="5" t="s">
        <v>69</v>
      </c>
      <c r="B8" s="5" t="s">
        <v>3</v>
      </c>
      <c r="C8" s="6">
        <v>100</v>
      </c>
      <c r="D8" s="6"/>
      <c r="E8" s="6"/>
      <c r="F8" s="6"/>
      <c r="H8" s="7">
        <v>40</v>
      </c>
      <c r="J8" s="7">
        <v>50</v>
      </c>
      <c r="K8" s="7">
        <v>90</v>
      </c>
      <c r="O8" s="31">
        <v>100</v>
      </c>
      <c r="P8" s="31">
        <v>40</v>
      </c>
      <c r="Q8" s="31"/>
      <c r="R8" s="31"/>
      <c r="U8" s="7">
        <f>SUM(C8:T8)</f>
        <v>420</v>
      </c>
    </row>
    <row r="9" spans="1:21" s="7" customFormat="1" ht="15.5" x14ac:dyDescent="0.35">
      <c r="A9" s="5" t="s">
        <v>45</v>
      </c>
      <c r="B9" s="5" t="s">
        <v>4</v>
      </c>
      <c r="C9" s="6">
        <v>60</v>
      </c>
      <c r="D9" s="6"/>
      <c r="E9" s="6"/>
      <c r="F9" s="6"/>
      <c r="H9" s="7">
        <v>50</v>
      </c>
      <c r="I9" s="7">
        <v>70</v>
      </c>
      <c r="J9" s="7">
        <v>30</v>
      </c>
      <c r="L9" s="7">
        <v>10</v>
      </c>
      <c r="O9" s="31">
        <v>20</v>
      </c>
      <c r="P9" s="31">
        <v>60</v>
      </c>
      <c r="Q9" s="31"/>
      <c r="R9" s="31">
        <v>80</v>
      </c>
      <c r="U9" s="7">
        <f>SUM(C9:T9)</f>
        <v>380</v>
      </c>
    </row>
    <row r="10" spans="1:21" s="7" customFormat="1" ht="15.5" x14ac:dyDescent="0.35">
      <c r="A10" s="5" t="s">
        <v>91</v>
      </c>
      <c r="B10" s="5" t="s">
        <v>5</v>
      </c>
      <c r="C10" s="6"/>
      <c r="D10" s="6">
        <v>40</v>
      </c>
      <c r="E10" s="6">
        <v>60</v>
      </c>
      <c r="F10" s="6"/>
      <c r="H10" s="7">
        <v>70</v>
      </c>
      <c r="J10" s="7">
        <v>80</v>
      </c>
      <c r="L10" s="7">
        <v>20</v>
      </c>
      <c r="Q10" s="7">
        <v>80</v>
      </c>
      <c r="U10" s="7">
        <f>SUM(C10:T10)</f>
        <v>350</v>
      </c>
    </row>
    <row r="11" spans="1:21" s="7" customFormat="1" ht="15.5" x14ac:dyDescent="0.35">
      <c r="A11" s="5" t="s">
        <v>59</v>
      </c>
      <c r="B11" s="5" t="s">
        <v>3</v>
      </c>
      <c r="C11" s="6"/>
      <c r="D11" s="6"/>
      <c r="E11" s="6">
        <v>80</v>
      </c>
      <c r="F11" s="6"/>
      <c r="G11" s="7">
        <v>60</v>
      </c>
      <c r="J11" s="7">
        <v>90</v>
      </c>
      <c r="N11" s="7">
        <v>90</v>
      </c>
      <c r="U11" s="7">
        <f>SUM(C11:T11)</f>
        <v>320</v>
      </c>
    </row>
    <row r="12" spans="1:21" s="7" customFormat="1" x14ac:dyDescent="0.35">
      <c r="A12" s="36" t="s">
        <v>122</v>
      </c>
      <c r="B12" s="36" t="s">
        <v>3</v>
      </c>
      <c r="H12" s="7">
        <v>100</v>
      </c>
      <c r="J12" s="7">
        <v>60</v>
      </c>
      <c r="K12" s="7">
        <v>50</v>
      </c>
      <c r="O12" s="7">
        <v>40</v>
      </c>
      <c r="R12" s="7">
        <v>70</v>
      </c>
      <c r="U12" s="7">
        <f>SUM(C12:T12)</f>
        <v>320</v>
      </c>
    </row>
    <row r="13" spans="1:21" s="7" customFormat="1" ht="15.5" x14ac:dyDescent="0.35">
      <c r="A13" s="5" t="s">
        <v>145</v>
      </c>
      <c r="B13" s="5" t="s">
        <v>4</v>
      </c>
      <c r="L13" s="7">
        <v>100</v>
      </c>
      <c r="N13" s="7">
        <v>60</v>
      </c>
      <c r="O13" s="7">
        <v>90</v>
      </c>
      <c r="Q13" s="7">
        <v>60</v>
      </c>
      <c r="U13" s="7">
        <f>SUM(C13:T13)</f>
        <v>310</v>
      </c>
    </row>
    <row r="14" spans="1:21" s="7" customFormat="1" ht="15.5" x14ac:dyDescent="0.35">
      <c r="A14" s="5" t="s">
        <v>71</v>
      </c>
      <c r="B14" s="5" t="s">
        <v>5</v>
      </c>
      <c r="C14" s="6">
        <v>70</v>
      </c>
      <c r="D14" s="6"/>
      <c r="E14" s="6"/>
      <c r="F14" s="6"/>
      <c r="L14" s="7">
        <v>60</v>
      </c>
      <c r="P14" s="7">
        <v>50</v>
      </c>
      <c r="Q14" s="7">
        <v>30</v>
      </c>
      <c r="R14" s="7">
        <v>90</v>
      </c>
      <c r="U14" s="7">
        <f>SUM(C14:T14)</f>
        <v>300</v>
      </c>
    </row>
    <row r="15" spans="1:21" ht="15.5" x14ac:dyDescent="0.35">
      <c r="A15" s="2" t="s">
        <v>40</v>
      </c>
      <c r="B15" s="2" t="s">
        <v>5</v>
      </c>
      <c r="K15">
        <v>80</v>
      </c>
      <c r="L15">
        <v>85</v>
      </c>
      <c r="Q15" s="42">
        <v>10</v>
      </c>
      <c r="R15" s="28">
        <v>60</v>
      </c>
      <c r="U15">
        <f>SUM(C15:T15)</f>
        <v>235</v>
      </c>
    </row>
    <row r="16" spans="1:21" ht="15.5" x14ac:dyDescent="0.35">
      <c r="A16" s="33" t="s">
        <v>81</v>
      </c>
      <c r="B16" s="33" t="s">
        <v>3</v>
      </c>
      <c r="C16" s="34"/>
      <c r="D16" s="34"/>
      <c r="E16" s="34"/>
      <c r="F16" s="34"/>
      <c r="G16" s="34">
        <v>50</v>
      </c>
      <c r="H16" s="34">
        <v>90</v>
      </c>
      <c r="I16" s="34"/>
      <c r="J16" s="34"/>
      <c r="K16" s="34">
        <v>70</v>
      </c>
      <c r="L16" s="34"/>
      <c r="M16" s="34"/>
      <c r="N16" s="34"/>
      <c r="O16" s="34"/>
      <c r="P16" s="34"/>
      <c r="Q16" s="34"/>
      <c r="R16" s="34"/>
      <c r="S16" s="34"/>
      <c r="T16" s="34"/>
      <c r="U16" s="34">
        <f>SUM(C16:T16)</f>
        <v>210</v>
      </c>
    </row>
    <row r="17" spans="1:21" ht="15.5" x14ac:dyDescent="0.35">
      <c r="A17" s="2" t="s">
        <v>86</v>
      </c>
      <c r="B17" s="2" t="s">
        <v>33</v>
      </c>
      <c r="C17" s="3"/>
      <c r="D17" s="3">
        <v>80</v>
      </c>
      <c r="E17" s="3">
        <v>50</v>
      </c>
      <c r="F17" s="3"/>
      <c r="L17">
        <v>70</v>
      </c>
      <c r="U17">
        <f>SUM(C17:T17)</f>
        <v>200</v>
      </c>
    </row>
    <row r="18" spans="1:21" ht="15.5" x14ac:dyDescent="0.35">
      <c r="A18" s="2" t="s">
        <v>34</v>
      </c>
      <c r="B18" s="2" t="s">
        <v>5</v>
      </c>
      <c r="C18" s="3">
        <v>50</v>
      </c>
      <c r="D18" s="3">
        <v>90</v>
      </c>
      <c r="E18" s="3"/>
      <c r="F18" s="3"/>
      <c r="O18">
        <v>30</v>
      </c>
      <c r="U18">
        <f>SUM(C18:T18)</f>
        <v>170</v>
      </c>
    </row>
    <row r="19" spans="1:21" ht="15.5" x14ac:dyDescent="0.35">
      <c r="A19" s="2" t="s">
        <v>131</v>
      </c>
      <c r="B19" s="2" t="s">
        <v>4</v>
      </c>
      <c r="H19">
        <v>80</v>
      </c>
      <c r="P19">
        <v>80</v>
      </c>
      <c r="U19">
        <f>SUM(C19:T19)</f>
        <v>160</v>
      </c>
    </row>
    <row r="20" spans="1:21" x14ac:dyDescent="0.35">
      <c r="A20" s="15" t="s">
        <v>82</v>
      </c>
      <c r="B20" s="15" t="s">
        <v>28</v>
      </c>
      <c r="J20">
        <v>40</v>
      </c>
      <c r="K20">
        <v>30</v>
      </c>
      <c r="N20">
        <v>70</v>
      </c>
      <c r="U20">
        <f>SUM(C20:T20)</f>
        <v>140</v>
      </c>
    </row>
    <row r="21" spans="1:21" ht="15.5" x14ac:dyDescent="0.35">
      <c r="A21" s="2" t="s">
        <v>89</v>
      </c>
      <c r="B21" s="2" t="s">
        <v>5</v>
      </c>
      <c r="C21" s="3"/>
      <c r="D21" s="3">
        <v>60</v>
      </c>
      <c r="E21" s="3"/>
      <c r="F21" s="3"/>
      <c r="O21">
        <v>50</v>
      </c>
      <c r="U21">
        <f>SUM(C21:T21)</f>
        <v>110</v>
      </c>
    </row>
    <row r="22" spans="1:21" ht="15.5" x14ac:dyDescent="0.35">
      <c r="A22" s="47" t="s">
        <v>115</v>
      </c>
      <c r="B22" s="47" t="s">
        <v>4</v>
      </c>
      <c r="C22" s="29"/>
      <c r="D22" s="29"/>
      <c r="E22" s="29"/>
      <c r="F22" s="29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>
        <v>100</v>
      </c>
      <c r="S22" s="28"/>
      <c r="T22" s="28"/>
      <c r="U22" s="28">
        <f>SUM(C22:T22)</f>
        <v>100</v>
      </c>
    </row>
    <row r="23" spans="1:21" ht="15.5" x14ac:dyDescent="0.35">
      <c r="A23" s="4" t="s">
        <v>127</v>
      </c>
      <c r="B23" s="4" t="s">
        <v>28</v>
      </c>
      <c r="G23">
        <v>40</v>
      </c>
      <c r="L23">
        <v>40</v>
      </c>
      <c r="U23">
        <f>SUM(C23:T23)</f>
        <v>80</v>
      </c>
    </row>
    <row r="24" spans="1:21" ht="15.5" x14ac:dyDescent="0.35">
      <c r="A24" s="2" t="s">
        <v>150</v>
      </c>
      <c r="B24" s="2" t="s">
        <v>5</v>
      </c>
      <c r="C24" s="3"/>
      <c r="D24" s="3"/>
      <c r="E24" s="3"/>
      <c r="F24" s="3"/>
      <c r="K24">
        <v>60</v>
      </c>
      <c r="U24">
        <f>SUM(C24:T24)</f>
        <v>60</v>
      </c>
    </row>
    <row r="25" spans="1:21" ht="15.5" x14ac:dyDescent="0.35">
      <c r="A25" s="47" t="s">
        <v>57</v>
      </c>
      <c r="B25" s="47" t="s">
        <v>4</v>
      </c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42">
        <v>50</v>
      </c>
      <c r="R25" s="28"/>
      <c r="S25" s="28"/>
      <c r="T25" s="28"/>
      <c r="U25" s="28">
        <f>SUM(C25:T25)</f>
        <v>50</v>
      </c>
    </row>
    <row r="26" spans="1:21" ht="15.5" x14ac:dyDescent="0.35">
      <c r="A26" s="2" t="s">
        <v>76</v>
      </c>
      <c r="B26" s="2" t="s">
        <v>4</v>
      </c>
      <c r="L26">
        <v>50</v>
      </c>
      <c r="U26">
        <f>SUM(C26:T26)</f>
        <v>50</v>
      </c>
    </row>
    <row r="27" spans="1:21" ht="15.5" x14ac:dyDescent="0.35">
      <c r="A27" s="2" t="s">
        <v>72</v>
      </c>
      <c r="B27" s="2" t="s">
        <v>4</v>
      </c>
      <c r="C27" s="3">
        <v>40</v>
      </c>
      <c r="D27" s="3"/>
      <c r="E27" s="3"/>
      <c r="F27" s="3"/>
      <c r="U27">
        <f>SUM(C27:T27)</f>
        <v>40</v>
      </c>
    </row>
    <row r="28" spans="1:21" ht="15.5" x14ac:dyDescent="0.35">
      <c r="A28" s="47" t="s">
        <v>97</v>
      </c>
      <c r="B28" s="47" t="s">
        <v>5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42">
        <v>40</v>
      </c>
      <c r="R28" s="28"/>
      <c r="S28" s="28"/>
      <c r="T28" s="28"/>
      <c r="U28" s="28">
        <f>SUM(C28:T28)</f>
        <v>40</v>
      </c>
    </row>
    <row r="29" spans="1:21" ht="15.5" x14ac:dyDescent="0.35">
      <c r="A29" s="47" t="s">
        <v>94</v>
      </c>
      <c r="B29" s="47" t="s">
        <v>4</v>
      </c>
      <c r="C29" s="29"/>
      <c r="D29" s="29"/>
      <c r="E29" s="29"/>
      <c r="F29" s="29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42">
        <v>20</v>
      </c>
      <c r="R29" s="28"/>
      <c r="S29" s="28"/>
      <c r="T29" s="28"/>
      <c r="U29" s="28">
        <f>SUM(C29:T29)</f>
        <v>20</v>
      </c>
    </row>
    <row r="30" spans="1:21" ht="31" x14ac:dyDescent="0.35">
      <c r="A30" s="4" t="s">
        <v>49</v>
      </c>
      <c r="B30" s="4" t="s">
        <v>28</v>
      </c>
      <c r="K30">
        <v>20</v>
      </c>
      <c r="U30">
        <f>SUM(C30:T30)</f>
        <v>20</v>
      </c>
    </row>
    <row r="31" spans="1:21" ht="15.5" x14ac:dyDescent="0.35">
      <c r="A31" s="2" t="s">
        <v>42</v>
      </c>
      <c r="B31" s="2" t="s">
        <v>4</v>
      </c>
      <c r="C31" s="3"/>
      <c r="D31" s="3">
        <v>20</v>
      </c>
      <c r="E31" s="3"/>
      <c r="F31" s="3"/>
      <c r="U31">
        <f>SUM(C31:T31)</f>
        <v>20</v>
      </c>
    </row>
    <row r="32" spans="1:21" ht="15.5" x14ac:dyDescent="0.35">
      <c r="A32" s="47"/>
      <c r="B32" s="47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>
        <f>SUM(C32:T32)</f>
        <v>0</v>
      </c>
    </row>
    <row r="33" spans="1:21" ht="15.5" x14ac:dyDescent="0.35">
      <c r="A33" s="47"/>
      <c r="B33" s="47"/>
      <c r="C33" s="29"/>
      <c r="D33" s="29"/>
      <c r="E33" s="29"/>
      <c r="F33" s="29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42"/>
      <c r="R33" s="28"/>
      <c r="S33" s="28"/>
      <c r="T33" s="28"/>
      <c r="U33" s="28">
        <f>SUM(C33:T33)</f>
        <v>0</v>
      </c>
    </row>
    <row r="34" spans="1:21" ht="15.5" x14ac:dyDescent="0.35">
      <c r="A34" s="47"/>
      <c r="B34" s="47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>
        <f>SUM(C34:T34)</f>
        <v>0</v>
      </c>
    </row>
    <row r="35" spans="1:21" ht="15.5" x14ac:dyDescent="0.35">
      <c r="A35" s="47"/>
      <c r="B35" s="47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42"/>
      <c r="R35" s="28"/>
      <c r="S35" s="28"/>
      <c r="T35" s="28"/>
      <c r="U35" s="28">
        <f>SUM(C35:T35)</f>
        <v>0</v>
      </c>
    </row>
    <row r="36" spans="1:21" ht="15.5" x14ac:dyDescent="0.35">
      <c r="A36" s="47"/>
      <c r="B36" s="47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>
        <f>SUM(C36:T36)</f>
        <v>0</v>
      </c>
    </row>
    <row r="37" spans="1:21" ht="15.5" x14ac:dyDescent="0.35">
      <c r="A37" s="47"/>
      <c r="B37" s="47"/>
      <c r="C37" s="29"/>
      <c r="D37" s="29"/>
      <c r="E37" s="29"/>
      <c r="F37" s="29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42"/>
      <c r="R37" s="28"/>
      <c r="S37" s="28"/>
      <c r="T37" s="28"/>
      <c r="U37" s="28">
        <f>SUM(C37:T37)</f>
        <v>0</v>
      </c>
    </row>
    <row r="38" spans="1:21" ht="15.5" x14ac:dyDescent="0.35">
      <c r="A38" s="47"/>
      <c r="B38" s="47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>
        <f>SUM(C38:T38)</f>
        <v>0</v>
      </c>
    </row>
    <row r="39" spans="1:21" ht="15.5" x14ac:dyDescent="0.35">
      <c r="A39" s="47"/>
      <c r="B39" s="47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42"/>
      <c r="S39" s="28"/>
      <c r="T39" s="28"/>
      <c r="U39" s="28">
        <f>SUM(C39:T39)</f>
        <v>0</v>
      </c>
    </row>
    <row r="40" spans="1:21" ht="15.5" x14ac:dyDescent="0.35">
      <c r="A40" s="47"/>
      <c r="B40" s="47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42"/>
      <c r="R40" s="28"/>
      <c r="S40" s="28"/>
      <c r="T40" s="28"/>
      <c r="U40" s="28">
        <f>SUM(C40:T40)</f>
        <v>0</v>
      </c>
    </row>
    <row r="41" spans="1:21" ht="15.5" x14ac:dyDescent="0.35">
      <c r="A41" s="47"/>
      <c r="B41" s="47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42"/>
      <c r="S41" s="28"/>
      <c r="T41" s="28"/>
      <c r="U41" s="28">
        <f>SUM(C41:T41)</f>
        <v>0</v>
      </c>
    </row>
    <row r="42" spans="1:21" ht="15.5" x14ac:dyDescent="0.35">
      <c r="A42" s="47"/>
      <c r="B42" s="47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>
        <f>SUM(C42:T42)</f>
        <v>0</v>
      </c>
    </row>
    <row r="43" spans="1:21" ht="15.5" x14ac:dyDescent="0.35">
      <c r="A43" s="30"/>
      <c r="B43" s="30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42"/>
      <c r="S43" s="28"/>
      <c r="T43" s="28"/>
      <c r="U43" s="28">
        <f>SUM(C43:T43)</f>
        <v>0</v>
      </c>
    </row>
    <row r="44" spans="1:21" x14ac:dyDescent="0.35">
      <c r="U44">
        <f t="shared" ref="U39:U54" si="0">SUM(C44:T44)</f>
        <v>0</v>
      </c>
    </row>
    <row r="45" spans="1:21" x14ac:dyDescent="0.35">
      <c r="U45">
        <f t="shared" si="0"/>
        <v>0</v>
      </c>
    </row>
    <row r="46" spans="1:21" x14ac:dyDescent="0.35">
      <c r="U46">
        <f t="shared" si="0"/>
        <v>0</v>
      </c>
    </row>
    <row r="47" spans="1:21" x14ac:dyDescent="0.35">
      <c r="U47">
        <f t="shared" si="0"/>
        <v>0</v>
      </c>
    </row>
    <row r="48" spans="1:21" x14ac:dyDescent="0.35">
      <c r="U48">
        <f t="shared" si="0"/>
        <v>0</v>
      </c>
    </row>
    <row r="49" spans="21:21" x14ac:dyDescent="0.35">
      <c r="U49">
        <f t="shared" si="0"/>
        <v>0</v>
      </c>
    </row>
    <row r="50" spans="21:21" x14ac:dyDescent="0.35">
      <c r="U50">
        <f t="shared" si="0"/>
        <v>0</v>
      </c>
    </row>
    <row r="51" spans="21:21" x14ac:dyDescent="0.35">
      <c r="U51">
        <f t="shared" si="0"/>
        <v>0</v>
      </c>
    </row>
    <row r="52" spans="21:21" x14ac:dyDescent="0.35">
      <c r="U52">
        <f t="shared" si="0"/>
        <v>0</v>
      </c>
    </row>
    <row r="53" spans="21:21" x14ac:dyDescent="0.35">
      <c r="U53">
        <f t="shared" si="0"/>
        <v>0</v>
      </c>
    </row>
    <row r="54" spans="21:21" x14ac:dyDescent="0.35">
      <c r="U54">
        <f t="shared" si="0"/>
        <v>0</v>
      </c>
    </row>
  </sheetData>
  <sortState xmlns:xlrd2="http://schemas.microsoft.com/office/spreadsheetml/2017/richdata2" ref="A3:U39">
    <sortCondition descending="1" ref="U3:U39"/>
  </sortState>
  <mergeCells count="1">
    <mergeCell ref="A1:U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F4F70-9E26-4FE9-AE69-715F168DA9B9}">
  <dimension ref="A1:U10"/>
  <sheetViews>
    <sheetView workbookViewId="0">
      <selection activeCell="F15" sqref="F15"/>
    </sheetView>
  </sheetViews>
  <sheetFormatPr defaultRowHeight="14.5" x14ac:dyDescent="0.35"/>
  <cols>
    <col min="1" max="1" width="13" customWidth="1"/>
    <col min="13" max="13" width="12.453125" customWidth="1"/>
    <col min="14" max="14" width="10.1796875" customWidth="1"/>
  </cols>
  <sheetData>
    <row r="1" spans="1:21" ht="15" x14ac:dyDescent="0.35">
      <c r="A1" s="25" t="s">
        <v>12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ht="15" x14ac:dyDescent="0.35">
      <c r="A2" s="1" t="s">
        <v>1</v>
      </c>
      <c r="B2" s="1" t="s">
        <v>2</v>
      </c>
      <c r="C2" s="1" t="s">
        <v>7</v>
      </c>
      <c r="D2" s="1" t="s">
        <v>7</v>
      </c>
      <c r="E2" s="1" t="s">
        <v>8</v>
      </c>
      <c r="F2" s="1" t="s">
        <v>8</v>
      </c>
      <c r="G2" s="1" t="s">
        <v>3</v>
      </c>
      <c r="H2" s="1" t="s">
        <v>3</v>
      </c>
      <c r="I2" s="1" t="s">
        <v>4</v>
      </c>
      <c r="J2" s="1" t="s">
        <v>4</v>
      </c>
      <c r="K2" s="1" t="s">
        <v>5</v>
      </c>
      <c r="L2" s="1" t="s">
        <v>5</v>
      </c>
      <c r="M2" s="1" t="s">
        <v>9</v>
      </c>
      <c r="N2" s="1" t="s">
        <v>9</v>
      </c>
      <c r="O2" s="1" t="s">
        <v>158</v>
      </c>
      <c r="P2" s="1" t="s">
        <v>158</v>
      </c>
      <c r="Q2" s="1"/>
      <c r="R2" s="1"/>
      <c r="S2" s="1"/>
      <c r="T2" s="1"/>
      <c r="U2" s="1" t="s">
        <v>6</v>
      </c>
    </row>
    <row r="3" spans="1:21" s="7" customFormat="1" x14ac:dyDescent="0.35">
      <c r="A3" s="7" t="s">
        <v>153</v>
      </c>
      <c r="B3" s="7" t="s">
        <v>37</v>
      </c>
      <c r="M3" s="7">
        <v>100</v>
      </c>
      <c r="N3" s="7">
        <v>100</v>
      </c>
      <c r="U3" s="7">
        <f>SUM(C3:T3)</f>
        <v>200</v>
      </c>
    </row>
    <row r="4" spans="1:21" s="7" customFormat="1" x14ac:dyDescent="0.35">
      <c r="A4" s="7" t="s">
        <v>92</v>
      </c>
      <c r="B4" s="7" t="s">
        <v>22</v>
      </c>
      <c r="F4" s="7">
        <v>100</v>
      </c>
      <c r="U4" s="7">
        <f>SUM(C4:T4)</f>
        <v>100</v>
      </c>
    </row>
    <row r="5" spans="1:21" s="7" customFormat="1" x14ac:dyDescent="0.35">
      <c r="A5" s="7" t="s">
        <v>93</v>
      </c>
      <c r="B5" s="7" t="s">
        <v>33</v>
      </c>
      <c r="E5" s="7">
        <v>100</v>
      </c>
      <c r="U5" s="7">
        <f>SUM(C5:T5)</f>
        <v>100</v>
      </c>
    </row>
    <row r="6" spans="1:21" s="7" customFormat="1" x14ac:dyDescent="0.35">
      <c r="A6" s="7" t="s">
        <v>144</v>
      </c>
      <c r="B6" s="7" t="s">
        <v>37</v>
      </c>
      <c r="J6" s="7">
        <v>100</v>
      </c>
      <c r="U6" s="7">
        <f>SUM(C6:T6)</f>
        <v>100</v>
      </c>
    </row>
    <row r="7" spans="1:21" x14ac:dyDescent="0.35">
      <c r="U7">
        <f t="shared" ref="U7:U10" si="0">SUM(C7:T7)</f>
        <v>0</v>
      </c>
    </row>
    <row r="8" spans="1:21" x14ac:dyDescent="0.35">
      <c r="U8">
        <f t="shared" si="0"/>
        <v>0</v>
      </c>
    </row>
    <row r="9" spans="1:21" x14ac:dyDescent="0.35">
      <c r="U9">
        <f t="shared" si="0"/>
        <v>0</v>
      </c>
    </row>
    <row r="10" spans="1:21" x14ac:dyDescent="0.35">
      <c r="U10">
        <f t="shared" si="0"/>
        <v>0</v>
      </c>
    </row>
  </sheetData>
  <sortState xmlns:xlrd2="http://schemas.microsoft.com/office/spreadsheetml/2017/richdata2" ref="A3:U6">
    <sortCondition descending="1" ref="U3:U6"/>
  </sortState>
  <mergeCells count="1">
    <mergeCell ref="A1:U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5AAA3-9237-4058-A86B-E9497B93732D}">
  <dimension ref="A1:U221"/>
  <sheetViews>
    <sheetView workbookViewId="0">
      <selection activeCell="A18" sqref="A18"/>
    </sheetView>
  </sheetViews>
  <sheetFormatPr defaultRowHeight="14.5" x14ac:dyDescent="0.35"/>
  <cols>
    <col min="1" max="1" width="15.90625" customWidth="1"/>
    <col min="2" max="2" width="8.7265625" customWidth="1"/>
    <col min="3" max="12" width="8.6328125" customWidth="1"/>
    <col min="13" max="13" width="12.453125" customWidth="1"/>
    <col min="14" max="14" width="10.7265625" customWidth="1"/>
  </cols>
  <sheetData>
    <row r="1" spans="1:21" ht="15" x14ac:dyDescent="0.35">
      <c r="A1" s="25" t="s">
        <v>11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ht="15" x14ac:dyDescent="0.35">
      <c r="A2" s="1" t="s">
        <v>1</v>
      </c>
      <c r="B2" s="1" t="s">
        <v>2</v>
      </c>
      <c r="C2" s="1" t="s">
        <v>7</v>
      </c>
      <c r="D2" s="1" t="s">
        <v>7</v>
      </c>
      <c r="E2" s="1" t="s">
        <v>8</v>
      </c>
      <c r="F2" s="1" t="s">
        <v>8</v>
      </c>
      <c r="G2" s="1" t="s">
        <v>3</v>
      </c>
      <c r="H2" s="1" t="s">
        <v>3</v>
      </c>
      <c r="I2" s="1" t="s">
        <v>4</v>
      </c>
      <c r="J2" s="1" t="s">
        <v>4</v>
      </c>
      <c r="K2" s="1" t="s">
        <v>5</v>
      </c>
      <c r="L2" s="1" t="s">
        <v>5</v>
      </c>
      <c r="M2" s="1" t="s">
        <v>9</v>
      </c>
      <c r="N2" s="1" t="s">
        <v>9</v>
      </c>
      <c r="O2" s="1" t="s">
        <v>158</v>
      </c>
      <c r="P2" s="1" t="s">
        <v>165</v>
      </c>
      <c r="Q2" s="1" t="s">
        <v>171</v>
      </c>
      <c r="R2" s="1" t="s">
        <v>170</v>
      </c>
      <c r="S2" s="1"/>
      <c r="T2" s="1"/>
      <c r="U2" s="1" t="s">
        <v>6</v>
      </c>
    </row>
    <row r="3" spans="1:21" ht="15.5" x14ac:dyDescent="0.35">
      <c r="A3" s="2" t="s">
        <v>45</v>
      </c>
      <c r="B3" s="2" t="s">
        <v>4</v>
      </c>
      <c r="C3" s="3">
        <f>100+60</f>
        <v>160</v>
      </c>
      <c r="D3" s="3">
        <f>60+90</f>
        <v>150</v>
      </c>
      <c r="E3" s="3">
        <f>100+30</f>
        <v>130</v>
      </c>
      <c r="F3" s="3">
        <v>95</v>
      </c>
      <c r="G3">
        <v>105</v>
      </c>
      <c r="H3">
        <v>130</v>
      </c>
      <c r="I3" s="3">
        <v>160</v>
      </c>
      <c r="J3" s="3">
        <v>130</v>
      </c>
      <c r="K3" s="3">
        <v>90</v>
      </c>
      <c r="L3" s="3">
        <v>175</v>
      </c>
      <c r="M3" s="3">
        <v>140</v>
      </c>
      <c r="N3" s="3">
        <v>140</v>
      </c>
      <c r="O3" s="3">
        <v>200</v>
      </c>
      <c r="P3" s="3">
        <v>120</v>
      </c>
      <c r="R3" s="3">
        <v>180</v>
      </c>
      <c r="U3">
        <f>SUM(C3:T3)</f>
        <v>2105</v>
      </c>
    </row>
    <row r="4" spans="1:21" ht="15.5" x14ac:dyDescent="0.35">
      <c r="A4" s="2" t="s">
        <v>62</v>
      </c>
      <c r="B4" s="2" t="s">
        <v>3</v>
      </c>
      <c r="C4" s="3">
        <f>70+90</f>
        <v>160</v>
      </c>
      <c r="D4" s="3">
        <f>30+40+80</f>
        <v>150</v>
      </c>
      <c r="E4" s="3">
        <v>40</v>
      </c>
      <c r="F4" s="3">
        <v>120</v>
      </c>
      <c r="G4">
        <v>280</v>
      </c>
      <c r="H4" s="3">
        <v>170</v>
      </c>
      <c r="I4" s="3">
        <v>80</v>
      </c>
      <c r="J4" s="3">
        <v>220</v>
      </c>
      <c r="K4" s="3">
        <v>110</v>
      </c>
      <c r="L4" s="3">
        <v>10</v>
      </c>
      <c r="M4" s="3">
        <v>105</v>
      </c>
      <c r="N4" s="3">
        <v>175</v>
      </c>
      <c r="O4" s="3">
        <v>100</v>
      </c>
      <c r="P4" s="3">
        <v>80</v>
      </c>
      <c r="Q4" s="3">
        <v>130</v>
      </c>
      <c r="R4" s="3">
        <v>50</v>
      </c>
      <c r="U4">
        <f>SUM(C4:T4)</f>
        <v>1980</v>
      </c>
    </row>
    <row r="5" spans="1:21" ht="15.5" x14ac:dyDescent="0.35">
      <c r="A5" s="2" t="s">
        <v>115</v>
      </c>
      <c r="B5" s="2" t="s">
        <v>4</v>
      </c>
      <c r="C5" s="3"/>
      <c r="D5" s="3">
        <v>110</v>
      </c>
      <c r="E5" s="3">
        <f>50+95</f>
        <v>145</v>
      </c>
      <c r="F5" s="3"/>
      <c r="G5">
        <v>90</v>
      </c>
      <c r="I5">
        <v>240</v>
      </c>
      <c r="J5">
        <v>130</v>
      </c>
      <c r="K5">
        <v>200</v>
      </c>
      <c r="L5">
        <v>100</v>
      </c>
      <c r="M5">
        <v>250</v>
      </c>
      <c r="N5">
        <v>190</v>
      </c>
      <c r="O5">
        <v>100</v>
      </c>
      <c r="P5">
        <v>170</v>
      </c>
      <c r="Q5">
        <v>70</v>
      </c>
      <c r="R5">
        <v>120</v>
      </c>
      <c r="U5">
        <f>SUM(C5:T5)</f>
        <v>1915</v>
      </c>
    </row>
    <row r="6" spans="1:21" ht="15.5" x14ac:dyDescent="0.35">
      <c r="A6" s="2" t="s">
        <v>79</v>
      </c>
      <c r="B6" s="2" t="s">
        <v>30</v>
      </c>
      <c r="C6" s="3"/>
      <c r="D6" s="3">
        <f>40+50+50</f>
        <v>140</v>
      </c>
      <c r="E6" s="3">
        <f>20+30+90+70</f>
        <v>210</v>
      </c>
      <c r="F6" s="3">
        <v>160</v>
      </c>
      <c r="G6">
        <v>150</v>
      </c>
      <c r="H6">
        <v>195</v>
      </c>
      <c r="I6" s="3">
        <v>20</v>
      </c>
      <c r="J6" s="3">
        <v>40</v>
      </c>
      <c r="K6" s="3">
        <v>215</v>
      </c>
      <c r="L6" s="18">
        <v>243.33</v>
      </c>
      <c r="M6" s="3">
        <v>190</v>
      </c>
      <c r="N6" s="3">
        <v>70</v>
      </c>
      <c r="P6" s="3">
        <v>100</v>
      </c>
      <c r="Q6" s="3">
        <v>130</v>
      </c>
      <c r="U6" s="17">
        <f>SUM(C6:T6)</f>
        <v>1863.33</v>
      </c>
    </row>
    <row r="7" spans="1:21" ht="15.5" x14ac:dyDescent="0.35">
      <c r="A7" s="2" t="s">
        <v>44</v>
      </c>
      <c r="B7" s="2" t="s">
        <v>5</v>
      </c>
      <c r="C7" s="3">
        <f>90+80+40</f>
        <v>210</v>
      </c>
      <c r="D7" s="3">
        <f>100+40</f>
        <v>140</v>
      </c>
      <c r="E7" s="3">
        <f>80+85</f>
        <v>165</v>
      </c>
      <c r="F7" s="3">
        <v>80</v>
      </c>
      <c r="G7">
        <v>100</v>
      </c>
      <c r="H7">
        <v>95</v>
      </c>
      <c r="I7" s="3">
        <v>100</v>
      </c>
      <c r="J7" s="3">
        <v>90</v>
      </c>
      <c r="K7" s="3">
        <v>180</v>
      </c>
      <c r="L7" s="3">
        <v>135</v>
      </c>
      <c r="M7" s="3">
        <v>100</v>
      </c>
      <c r="O7" s="3">
        <v>155</v>
      </c>
      <c r="P7" s="3">
        <v>90</v>
      </c>
      <c r="Q7" s="3">
        <v>110</v>
      </c>
      <c r="R7" s="3">
        <v>80</v>
      </c>
      <c r="U7">
        <f>SUM(C7:T7)</f>
        <v>1830</v>
      </c>
    </row>
    <row r="8" spans="1:21" ht="15.5" x14ac:dyDescent="0.35">
      <c r="A8" s="2" t="s">
        <v>50</v>
      </c>
      <c r="B8" s="2" t="s">
        <v>3</v>
      </c>
      <c r="C8" s="3">
        <v>35</v>
      </c>
      <c r="D8" s="3">
        <f>100+60</f>
        <v>160</v>
      </c>
      <c r="E8" s="3"/>
      <c r="F8" s="3"/>
      <c r="G8">
        <v>165</v>
      </c>
      <c r="H8">
        <v>295</v>
      </c>
      <c r="I8">
        <v>80</v>
      </c>
      <c r="J8">
        <v>240</v>
      </c>
      <c r="K8">
        <v>125</v>
      </c>
      <c r="L8">
        <v>145</v>
      </c>
      <c r="O8">
        <v>140</v>
      </c>
      <c r="Q8">
        <v>190</v>
      </c>
      <c r="R8">
        <v>200</v>
      </c>
      <c r="U8">
        <f>SUM(C8:T8)</f>
        <v>1775</v>
      </c>
    </row>
    <row r="9" spans="1:21" ht="15.5" x14ac:dyDescent="0.35">
      <c r="A9" s="2" t="s">
        <v>32</v>
      </c>
      <c r="B9" s="2" t="s">
        <v>33</v>
      </c>
      <c r="C9" s="2">
        <f>20+100</f>
        <v>120</v>
      </c>
      <c r="D9" s="3">
        <v>90</v>
      </c>
      <c r="G9">
        <v>90</v>
      </c>
      <c r="H9">
        <v>145</v>
      </c>
      <c r="I9">
        <v>160</v>
      </c>
      <c r="J9">
        <v>170</v>
      </c>
      <c r="K9">
        <v>90</v>
      </c>
      <c r="L9">
        <v>100</v>
      </c>
      <c r="M9">
        <v>100</v>
      </c>
      <c r="N9">
        <v>100</v>
      </c>
      <c r="O9">
        <v>90</v>
      </c>
      <c r="P9">
        <v>100</v>
      </c>
      <c r="Q9">
        <v>90</v>
      </c>
      <c r="R9">
        <v>100</v>
      </c>
      <c r="U9">
        <f>SUM(C9:T9)</f>
        <v>1545</v>
      </c>
    </row>
    <row r="10" spans="1:21" ht="15.5" x14ac:dyDescent="0.35">
      <c r="A10" s="2" t="s">
        <v>34</v>
      </c>
      <c r="B10" s="2" t="s">
        <v>5</v>
      </c>
      <c r="C10" s="2">
        <f>10+50</f>
        <v>60</v>
      </c>
      <c r="D10" s="3">
        <v>90</v>
      </c>
      <c r="E10" s="3">
        <v>140</v>
      </c>
      <c r="F10" s="3">
        <v>110</v>
      </c>
      <c r="G10" s="3">
        <v>140</v>
      </c>
      <c r="I10" s="3">
        <v>160</v>
      </c>
      <c r="J10" s="3">
        <v>210</v>
      </c>
      <c r="K10" s="3">
        <v>50</v>
      </c>
      <c r="L10" s="3">
        <v>10</v>
      </c>
      <c r="M10" s="3">
        <v>50</v>
      </c>
      <c r="N10" s="3">
        <v>90</v>
      </c>
      <c r="O10" s="3">
        <v>50</v>
      </c>
      <c r="P10" s="3">
        <v>100</v>
      </c>
      <c r="Q10" s="3">
        <v>90</v>
      </c>
      <c r="R10" s="3">
        <v>70</v>
      </c>
      <c r="U10">
        <f>SUM(C10:T10)</f>
        <v>1420</v>
      </c>
    </row>
    <row r="11" spans="1:21" ht="15.5" x14ac:dyDescent="0.35">
      <c r="A11" s="2" t="s">
        <v>66</v>
      </c>
      <c r="B11" s="2" t="s">
        <v>4</v>
      </c>
      <c r="C11" s="3">
        <v>80</v>
      </c>
      <c r="D11" s="3">
        <f>40+70</f>
        <v>110</v>
      </c>
      <c r="E11" s="3">
        <v>40</v>
      </c>
      <c r="F11" s="3">
        <v>120</v>
      </c>
      <c r="G11" s="3">
        <v>80</v>
      </c>
      <c r="H11" s="3">
        <v>10</v>
      </c>
      <c r="I11" s="3">
        <v>145</v>
      </c>
      <c r="J11" s="3">
        <v>50</v>
      </c>
      <c r="L11" s="3">
        <v>40</v>
      </c>
      <c r="M11" s="3">
        <v>170</v>
      </c>
      <c r="N11" s="3">
        <v>175</v>
      </c>
      <c r="O11" s="3">
        <v>80</v>
      </c>
      <c r="Q11" s="3">
        <v>180</v>
      </c>
      <c r="R11" s="3">
        <v>20</v>
      </c>
      <c r="U11">
        <f>SUM(C11:T11)</f>
        <v>1300</v>
      </c>
    </row>
    <row r="12" spans="1:21" ht="15.5" x14ac:dyDescent="0.35">
      <c r="A12" s="2" t="s">
        <v>23</v>
      </c>
      <c r="B12" s="2" t="s">
        <v>4</v>
      </c>
      <c r="C12" s="2">
        <f>90+80</f>
        <v>170</v>
      </c>
      <c r="D12" s="3">
        <v>30</v>
      </c>
      <c r="E12" s="3">
        <v>50</v>
      </c>
      <c r="F12" s="3">
        <v>20</v>
      </c>
      <c r="H12">
        <f>80+40</f>
        <v>120</v>
      </c>
      <c r="I12" s="3">
        <v>160</v>
      </c>
      <c r="J12" s="3">
        <v>70</v>
      </c>
      <c r="L12">
        <v>90</v>
      </c>
      <c r="M12">
        <v>40</v>
      </c>
      <c r="N12">
        <v>140</v>
      </c>
      <c r="O12">
        <v>125</v>
      </c>
      <c r="P12">
        <v>140</v>
      </c>
      <c r="Q12">
        <v>80</v>
      </c>
      <c r="R12">
        <v>40</v>
      </c>
      <c r="U12">
        <f>SUM(C12:T12)</f>
        <v>1275</v>
      </c>
    </row>
    <row r="13" spans="1:21" ht="15.5" x14ac:dyDescent="0.35">
      <c r="A13" s="2" t="s">
        <v>74</v>
      </c>
      <c r="B13" s="2" t="s">
        <v>3</v>
      </c>
      <c r="C13" s="2"/>
      <c r="D13" s="2">
        <f>100+100</f>
        <v>200</v>
      </c>
      <c r="E13" s="3">
        <v>180</v>
      </c>
      <c r="F13" s="3"/>
      <c r="H13">
        <v>70</v>
      </c>
      <c r="K13">
        <v>145</v>
      </c>
      <c r="L13">
        <v>105</v>
      </c>
      <c r="M13">
        <v>105</v>
      </c>
      <c r="N13">
        <v>100</v>
      </c>
      <c r="P13">
        <v>30</v>
      </c>
      <c r="Q13">
        <v>70</v>
      </c>
      <c r="R13">
        <v>240</v>
      </c>
      <c r="U13">
        <f>SUM(C13:T13)</f>
        <v>1245</v>
      </c>
    </row>
    <row r="14" spans="1:21" ht="15.5" x14ac:dyDescent="0.35">
      <c r="A14" s="2" t="s">
        <v>46</v>
      </c>
      <c r="B14" s="2" t="s">
        <v>3</v>
      </c>
      <c r="C14" s="3">
        <f>40+90</f>
        <v>130</v>
      </c>
      <c r="D14" s="3">
        <v>80</v>
      </c>
      <c r="E14" s="3">
        <v>85</v>
      </c>
      <c r="F14" s="3">
        <v>35</v>
      </c>
      <c r="G14" s="3">
        <v>85</v>
      </c>
      <c r="I14" s="3">
        <v>50</v>
      </c>
      <c r="J14" s="3">
        <v>30</v>
      </c>
      <c r="K14" s="3">
        <v>180</v>
      </c>
      <c r="L14" s="3">
        <v>110</v>
      </c>
      <c r="N14" s="3">
        <v>75</v>
      </c>
      <c r="O14" s="3">
        <v>20</v>
      </c>
      <c r="P14" s="3">
        <v>60</v>
      </c>
      <c r="Q14" s="3">
        <v>110</v>
      </c>
      <c r="R14" s="3">
        <v>60</v>
      </c>
      <c r="U14">
        <f>SUM(C14:T14)</f>
        <v>1110</v>
      </c>
    </row>
    <row r="15" spans="1:21" ht="15.5" x14ac:dyDescent="0.35">
      <c r="A15" s="2" t="s">
        <v>102</v>
      </c>
      <c r="B15" s="2" t="s">
        <v>33</v>
      </c>
      <c r="C15" s="3"/>
      <c r="D15" s="3"/>
      <c r="E15" s="3">
        <f>90+60</f>
        <v>150</v>
      </c>
      <c r="F15" s="3">
        <v>15</v>
      </c>
      <c r="G15">
        <v>40</v>
      </c>
      <c r="H15">
        <v>120</v>
      </c>
      <c r="J15">
        <v>190</v>
      </c>
      <c r="K15">
        <v>50</v>
      </c>
      <c r="L15">
        <v>80</v>
      </c>
      <c r="N15">
        <v>60</v>
      </c>
      <c r="O15">
        <v>85</v>
      </c>
      <c r="P15">
        <v>65</v>
      </c>
      <c r="Q15">
        <v>120</v>
      </c>
      <c r="U15">
        <f>SUM(C15:T15)</f>
        <v>975</v>
      </c>
    </row>
    <row r="16" spans="1:21" ht="15.5" x14ac:dyDescent="0.35">
      <c r="A16" s="2" t="s">
        <v>76</v>
      </c>
      <c r="B16" s="2" t="s">
        <v>4</v>
      </c>
      <c r="C16" s="2"/>
      <c r="D16" s="2">
        <v>20</v>
      </c>
      <c r="E16" s="3"/>
      <c r="F16" s="3">
        <f>30+75+90</f>
        <v>195</v>
      </c>
      <c r="L16" s="17">
        <f>40+50+60+3.33</f>
        <v>153.33000000000001</v>
      </c>
      <c r="M16">
        <v>60</v>
      </c>
      <c r="O16">
        <v>165</v>
      </c>
      <c r="P16">
        <v>160</v>
      </c>
      <c r="Q16">
        <v>120</v>
      </c>
      <c r="R16">
        <v>90</v>
      </c>
      <c r="U16" s="17">
        <f>SUM(C16:T16)</f>
        <v>963.33</v>
      </c>
    </row>
    <row r="17" spans="1:21" ht="15.5" x14ac:dyDescent="0.35">
      <c r="A17" s="2" t="s">
        <v>47</v>
      </c>
      <c r="B17" s="2" t="s">
        <v>5</v>
      </c>
      <c r="C17" s="3">
        <v>70</v>
      </c>
      <c r="D17" s="3">
        <f>10+15</f>
        <v>25</v>
      </c>
      <c r="E17" s="3">
        <v>65</v>
      </c>
      <c r="F17" s="3">
        <v>60</v>
      </c>
      <c r="H17" s="3">
        <v>55</v>
      </c>
      <c r="I17" s="3">
        <v>70</v>
      </c>
      <c r="J17" s="3">
        <v>60</v>
      </c>
      <c r="K17" s="3">
        <v>40</v>
      </c>
      <c r="L17" s="3">
        <v>30</v>
      </c>
      <c r="M17" s="3">
        <v>60</v>
      </c>
      <c r="N17">
        <f>55+90</f>
        <v>145</v>
      </c>
      <c r="O17" s="3">
        <v>50</v>
      </c>
      <c r="P17" s="3">
        <v>90</v>
      </c>
      <c r="Q17" s="3">
        <v>120</v>
      </c>
      <c r="U17">
        <f>SUM(C17:T17)</f>
        <v>940</v>
      </c>
    </row>
    <row r="18" spans="1:21" ht="15.5" x14ac:dyDescent="0.35">
      <c r="A18" s="2" t="s">
        <v>41</v>
      </c>
      <c r="B18" s="2" t="s">
        <v>4</v>
      </c>
      <c r="C18" s="3">
        <f>20+70+60</f>
        <v>150</v>
      </c>
      <c r="D18" s="3">
        <v>20</v>
      </c>
      <c r="E18" s="3"/>
      <c r="F18" s="3">
        <v>35</v>
      </c>
      <c r="G18">
        <v>10</v>
      </c>
      <c r="H18" s="3">
        <v>90</v>
      </c>
      <c r="I18" s="3">
        <v>75</v>
      </c>
      <c r="J18" s="3">
        <v>50</v>
      </c>
      <c r="L18" s="3">
        <v>20</v>
      </c>
      <c r="M18" s="3">
        <v>50</v>
      </c>
      <c r="N18" s="3">
        <v>75</v>
      </c>
      <c r="O18" s="3">
        <v>115</v>
      </c>
      <c r="P18" s="3">
        <v>110</v>
      </c>
      <c r="Q18" s="3">
        <v>30</v>
      </c>
      <c r="R18" s="3">
        <v>105</v>
      </c>
      <c r="U18">
        <f>SUM(C18:T18)</f>
        <v>935</v>
      </c>
    </row>
    <row r="19" spans="1:21" ht="15.5" x14ac:dyDescent="0.35">
      <c r="A19" s="2" t="s">
        <v>65</v>
      </c>
      <c r="B19" s="2" t="s">
        <v>5</v>
      </c>
      <c r="C19" s="3">
        <v>20</v>
      </c>
      <c r="D19" s="3">
        <f>70+70</f>
        <v>140</v>
      </c>
      <c r="E19" s="3"/>
      <c r="F19" s="3"/>
      <c r="I19">
        <v>10</v>
      </c>
      <c r="J19">
        <v>110</v>
      </c>
      <c r="K19">
        <v>165</v>
      </c>
      <c r="L19">
        <v>85</v>
      </c>
      <c r="M19">
        <v>50</v>
      </c>
      <c r="O19">
        <v>50</v>
      </c>
      <c r="P19">
        <v>130</v>
      </c>
      <c r="Q19">
        <v>10</v>
      </c>
      <c r="R19">
        <v>120</v>
      </c>
      <c r="U19">
        <f>SUM(C19:T19)</f>
        <v>890</v>
      </c>
    </row>
    <row r="20" spans="1:21" ht="15.5" x14ac:dyDescent="0.35">
      <c r="A20" s="2" t="s">
        <v>21</v>
      </c>
      <c r="B20" s="2" t="s">
        <v>22</v>
      </c>
      <c r="C20" s="2">
        <f>100+30</f>
        <v>130</v>
      </c>
      <c r="D20" s="3">
        <f>90+50</f>
        <v>140</v>
      </c>
      <c r="E20" s="3">
        <v>95</v>
      </c>
      <c r="F20" s="3">
        <v>100</v>
      </c>
      <c r="J20">
        <v>100</v>
      </c>
      <c r="M20">
        <v>90</v>
      </c>
      <c r="O20">
        <v>65</v>
      </c>
      <c r="P20">
        <v>80</v>
      </c>
      <c r="Q20">
        <v>90</v>
      </c>
      <c r="U20">
        <f>SUM(C20:T20)</f>
        <v>890</v>
      </c>
    </row>
    <row r="21" spans="1:21" ht="15.5" x14ac:dyDescent="0.35">
      <c r="A21" s="2" t="s">
        <v>49</v>
      </c>
      <c r="B21" s="2" t="s">
        <v>28</v>
      </c>
      <c r="C21" s="3">
        <v>60</v>
      </c>
      <c r="D21" s="3"/>
      <c r="E21" s="3">
        <v>20</v>
      </c>
      <c r="F21" s="3">
        <v>20</v>
      </c>
      <c r="G21" s="3">
        <v>205</v>
      </c>
      <c r="H21" s="3">
        <v>100</v>
      </c>
      <c r="I21" s="3">
        <v>60</v>
      </c>
      <c r="J21" s="3">
        <v>70</v>
      </c>
      <c r="K21" s="3">
        <v>140</v>
      </c>
      <c r="L21" s="3">
        <v>20</v>
      </c>
      <c r="N21" s="3">
        <v>45</v>
      </c>
      <c r="P21" s="3">
        <v>70</v>
      </c>
      <c r="R21">
        <v>25</v>
      </c>
      <c r="U21">
        <f>SUM(C21:T21)</f>
        <v>835</v>
      </c>
    </row>
    <row r="22" spans="1:21" ht="15.5" x14ac:dyDescent="0.35">
      <c r="A22" s="2" t="s">
        <v>24</v>
      </c>
      <c r="B22" s="2" t="s">
        <v>5</v>
      </c>
      <c r="C22" s="2">
        <v>80</v>
      </c>
      <c r="D22" s="3"/>
      <c r="E22" s="3">
        <v>10</v>
      </c>
      <c r="F22" s="3">
        <v>70</v>
      </c>
      <c r="G22" s="3">
        <v>60</v>
      </c>
      <c r="H22" s="3">
        <v>50</v>
      </c>
      <c r="I22" s="3">
        <v>90</v>
      </c>
      <c r="J22" s="3">
        <v>40</v>
      </c>
      <c r="L22" s="3">
        <v>135</v>
      </c>
      <c r="M22" s="3">
        <v>80</v>
      </c>
      <c r="O22">
        <v>30</v>
      </c>
      <c r="P22">
        <v>90</v>
      </c>
      <c r="Q22">
        <v>100</v>
      </c>
      <c r="U22">
        <f>SUM(C22:T22)</f>
        <v>835</v>
      </c>
    </row>
    <row r="23" spans="1:21" ht="15.5" x14ac:dyDescent="0.35">
      <c r="A23" s="2" t="s">
        <v>38</v>
      </c>
      <c r="B23" s="2" t="s">
        <v>33</v>
      </c>
      <c r="C23" s="3">
        <v>100</v>
      </c>
      <c r="D23" s="3">
        <v>90</v>
      </c>
      <c r="E23" s="3"/>
      <c r="F23" s="3"/>
      <c r="G23">
        <v>90</v>
      </c>
      <c r="I23">
        <v>145</v>
      </c>
      <c r="J23">
        <v>80</v>
      </c>
      <c r="K23">
        <v>40</v>
      </c>
      <c r="N23">
        <v>20</v>
      </c>
      <c r="O23">
        <v>130</v>
      </c>
      <c r="P23">
        <v>30</v>
      </c>
      <c r="R23">
        <v>40</v>
      </c>
      <c r="U23">
        <f>SUM(C23:T23)</f>
        <v>765</v>
      </c>
    </row>
    <row r="24" spans="1:21" ht="15.5" x14ac:dyDescent="0.35">
      <c r="A24" s="2" t="s">
        <v>98</v>
      </c>
      <c r="B24" s="2" t="s">
        <v>4</v>
      </c>
      <c r="C24" s="3"/>
      <c r="D24" s="3"/>
      <c r="E24" s="3">
        <v>40</v>
      </c>
      <c r="F24" s="3">
        <f>50+90+75</f>
        <v>215</v>
      </c>
      <c r="G24">
        <v>50</v>
      </c>
      <c r="K24">
        <v>15</v>
      </c>
      <c r="L24">
        <v>35</v>
      </c>
      <c r="O24">
        <v>75</v>
      </c>
      <c r="P24">
        <v>60</v>
      </c>
      <c r="Q24">
        <v>155</v>
      </c>
      <c r="R24">
        <v>80</v>
      </c>
      <c r="U24">
        <f>SUM(C24:T24)</f>
        <v>725</v>
      </c>
    </row>
    <row r="25" spans="1:21" ht="15.5" x14ac:dyDescent="0.35">
      <c r="A25" s="2" t="s">
        <v>40</v>
      </c>
      <c r="B25" s="2" t="s">
        <v>5</v>
      </c>
      <c r="C25" s="3">
        <v>85</v>
      </c>
      <c r="D25" s="3"/>
      <c r="E25" s="3">
        <v>80</v>
      </c>
      <c r="F25" s="3"/>
      <c r="J25">
        <v>30</v>
      </c>
      <c r="K25">
        <v>80</v>
      </c>
      <c r="L25">
        <v>170</v>
      </c>
      <c r="M25">
        <v>100</v>
      </c>
      <c r="N25">
        <v>80</v>
      </c>
      <c r="Q25">
        <v>10</v>
      </c>
      <c r="R25">
        <v>60</v>
      </c>
      <c r="U25">
        <f>SUM(C25:T25)</f>
        <v>695</v>
      </c>
    </row>
    <row r="26" spans="1:21" ht="15.5" x14ac:dyDescent="0.35">
      <c r="A26" s="2" t="s">
        <v>84</v>
      </c>
      <c r="B26" s="2" t="s">
        <v>5</v>
      </c>
      <c r="C26" s="3"/>
      <c r="D26" s="3">
        <v>70</v>
      </c>
      <c r="E26" s="3">
        <v>50</v>
      </c>
      <c r="F26" s="3">
        <v>95</v>
      </c>
      <c r="G26" s="11">
        <v>50</v>
      </c>
      <c r="H26" s="3">
        <v>20</v>
      </c>
      <c r="K26">
        <v>20</v>
      </c>
      <c r="L26">
        <v>85</v>
      </c>
      <c r="M26">
        <v>40</v>
      </c>
      <c r="N26">
        <v>60</v>
      </c>
      <c r="O26">
        <v>70</v>
      </c>
      <c r="R26">
        <v>90</v>
      </c>
      <c r="U26">
        <f>SUM(C26:T26)</f>
        <v>650</v>
      </c>
    </row>
    <row r="27" spans="1:21" ht="15.5" x14ac:dyDescent="0.35">
      <c r="A27" s="2" t="s">
        <v>48</v>
      </c>
      <c r="B27" s="2" t="s">
        <v>5</v>
      </c>
      <c r="C27" s="3">
        <v>60</v>
      </c>
      <c r="D27" s="3">
        <f>60+40</f>
        <v>100</v>
      </c>
      <c r="E27" s="3">
        <v>65</v>
      </c>
      <c r="F27" s="3">
        <v>50</v>
      </c>
      <c r="G27" s="3">
        <v>20</v>
      </c>
      <c r="H27" s="3">
        <v>70</v>
      </c>
      <c r="I27" s="3">
        <v>40</v>
      </c>
      <c r="L27" s="3">
        <v>50</v>
      </c>
      <c r="M27" s="3">
        <v>20</v>
      </c>
      <c r="N27" s="3">
        <v>30</v>
      </c>
      <c r="O27">
        <v>60</v>
      </c>
      <c r="P27">
        <v>40</v>
      </c>
      <c r="R27">
        <v>30</v>
      </c>
      <c r="U27">
        <f>SUM(C27:T27)</f>
        <v>635</v>
      </c>
    </row>
    <row r="28" spans="1:21" ht="15.5" x14ac:dyDescent="0.35">
      <c r="A28" s="2" t="s">
        <v>51</v>
      </c>
      <c r="B28" s="2" t="s">
        <v>5</v>
      </c>
      <c r="C28" s="3">
        <v>35</v>
      </c>
      <c r="D28" s="3">
        <v>30</v>
      </c>
      <c r="E28" s="3"/>
      <c r="F28" s="3">
        <v>70</v>
      </c>
      <c r="G28" s="3">
        <v>40</v>
      </c>
      <c r="H28" s="3">
        <v>40</v>
      </c>
      <c r="I28" s="3">
        <v>30</v>
      </c>
      <c r="J28" s="3">
        <v>10</v>
      </c>
      <c r="K28" s="3">
        <v>30</v>
      </c>
      <c r="M28" s="3">
        <v>90</v>
      </c>
      <c r="N28" s="3">
        <v>20</v>
      </c>
      <c r="P28" s="3">
        <v>100</v>
      </c>
      <c r="Q28" s="3">
        <v>50</v>
      </c>
      <c r="R28" s="3">
        <v>70</v>
      </c>
      <c r="U28">
        <f>SUM(C28:T28)</f>
        <v>615</v>
      </c>
    </row>
    <row r="29" spans="1:21" ht="15.5" x14ac:dyDescent="0.35">
      <c r="A29" s="2" t="s">
        <v>103</v>
      </c>
      <c r="B29" s="2" t="s">
        <v>5</v>
      </c>
      <c r="C29" s="3"/>
      <c r="D29" s="3"/>
      <c r="E29" s="3">
        <v>80</v>
      </c>
      <c r="F29" s="3"/>
      <c r="G29">
        <v>110</v>
      </c>
      <c r="H29">
        <v>105</v>
      </c>
      <c r="I29" s="11">
        <v>50</v>
      </c>
      <c r="K29">
        <v>10</v>
      </c>
      <c r="P29">
        <v>85</v>
      </c>
      <c r="Q29">
        <v>60</v>
      </c>
      <c r="R29">
        <v>90</v>
      </c>
      <c r="U29">
        <f>SUM(C29:T29)</f>
        <v>590</v>
      </c>
    </row>
    <row r="30" spans="1:21" ht="15.5" x14ac:dyDescent="0.35">
      <c r="A30" s="2" t="s">
        <v>43</v>
      </c>
      <c r="B30" s="2" t="s">
        <v>4</v>
      </c>
      <c r="C30" s="3">
        <v>50</v>
      </c>
      <c r="D30" s="3">
        <v>15</v>
      </c>
      <c r="E30" s="3"/>
      <c r="F30" s="3">
        <v>50</v>
      </c>
      <c r="I30">
        <v>80</v>
      </c>
      <c r="M30">
        <v>90</v>
      </c>
      <c r="N30">
        <v>55</v>
      </c>
      <c r="O30">
        <v>75</v>
      </c>
      <c r="Q30">
        <v>25</v>
      </c>
      <c r="R30">
        <v>90</v>
      </c>
      <c r="U30">
        <f>SUM(C30:T30)</f>
        <v>530</v>
      </c>
    </row>
    <row r="31" spans="1:21" ht="15.5" x14ac:dyDescent="0.35">
      <c r="A31" s="2" t="s">
        <v>123</v>
      </c>
      <c r="B31" s="2" t="s">
        <v>3</v>
      </c>
      <c r="G31">
        <v>150</v>
      </c>
      <c r="H31">
        <v>180</v>
      </c>
      <c r="J31">
        <v>50</v>
      </c>
      <c r="K31">
        <v>70</v>
      </c>
      <c r="O31">
        <v>30</v>
      </c>
      <c r="U31">
        <f>SUM(C31:T31)</f>
        <v>480</v>
      </c>
    </row>
    <row r="32" spans="1:21" ht="15.5" x14ac:dyDescent="0.35">
      <c r="A32" s="9" t="s">
        <v>116</v>
      </c>
      <c r="B32" s="9" t="s">
        <v>4</v>
      </c>
      <c r="C32" s="10"/>
      <c r="D32" s="10"/>
      <c r="E32" s="10"/>
      <c r="F32" s="10"/>
      <c r="G32" s="11">
        <v>100</v>
      </c>
      <c r="H32" s="11">
        <v>60</v>
      </c>
      <c r="I32">
        <v>5</v>
      </c>
      <c r="J32">
        <v>30</v>
      </c>
      <c r="K32">
        <v>60</v>
      </c>
      <c r="L32">
        <v>70</v>
      </c>
      <c r="M32">
        <v>30</v>
      </c>
      <c r="O32">
        <v>70</v>
      </c>
      <c r="U32">
        <f>SUM(C32:T32)</f>
        <v>425</v>
      </c>
    </row>
    <row r="33" spans="1:21" ht="15.5" x14ac:dyDescent="0.35">
      <c r="A33" s="2" t="s">
        <v>96</v>
      </c>
      <c r="B33" s="2" t="s">
        <v>28</v>
      </c>
      <c r="C33" s="3">
        <v>50</v>
      </c>
      <c r="D33" s="3"/>
      <c r="E33" s="3">
        <v>70</v>
      </c>
      <c r="F33" s="3"/>
      <c r="K33">
        <v>70</v>
      </c>
      <c r="M33">
        <v>40</v>
      </c>
      <c r="N33">
        <v>70</v>
      </c>
      <c r="O33">
        <v>40</v>
      </c>
      <c r="P33">
        <v>60</v>
      </c>
      <c r="U33">
        <f>SUM(C33:T33)</f>
        <v>400</v>
      </c>
    </row>
    <row r="34" spans="1:21" ht="15.5" x14ac:dyDescent="0.35">
      <c r="A34" s="33" t="s">
        <v>107</v>
      </c>
      <c r="B34" s="2" t="s">
        <v>22</v>
      </c>
      <c r="C34" s="3"/>
      <c r="D34" s="3"/>
      <c r="E34" s="3"/>
      <c r="F34" s="3">
        <v>10</v>
      </c>
      <c r="M34">
        <v>10</v>
      </c>
      <c r="N34">
        <v>45</v>
      </c>
      <c r="O34">
        <v>110</v>
      </c>
      <c r="P34">
        <v>60</v>
      </c>
      <c r="Q34">
        <v>70</v>
      </c>
      <c r="R34">
        <v>80</v>
      </c>
      <c r="U34">
        <f>SUM(C34:T34)</f>
        <v>385</v>
      </c>
    </row>
    <row r="35" spans="1:21" ht="15.5" x14ac:dyDescent="0.35">
      <c r="A35" s="2" t="s">
        <v>39</v>
      </c>
      <c r="B35" s="2" t="s">
        <v>22</v>
      </c>
      <c r="C35" s="3">
        <f>10+85</f>
        <v>95</v>
      </c>
      <c r="D35" s="3">
        <v>60</v>
      </c>
      <c r="E35" s="3">
        <v>40</v>
      </c>
      <c r="F35" s="3">
        <v>40</v>
      </c>
      <c r="M35">
        <v>40</v>
      </c>
      <c r="N35">
        <v>60</v>
      </c>
      <c r="O35">
        <v>10</v>
      </c>
      <c r="Q35">
        <v>20</v>
      </c>
      <c r="U35">
        <f>SUM(C35:T35)</f>
        <v>365</v>
      </c>
    </row>
    <row r="36" spans="1:21" ht="15.5" x14ac:dyDescent="0.35">
      <c r="A36" s="4" t="s">
        <v>64</v>
      </c>
      <c r="B36" s="4" t="s">
        <v>28</v>
      </c>
      <c r="C36" s="3">
        <v>55</v>
      </c>
      <c r="D36" s="3">
        <v>20</v>
      </c>
      <c r="E36" s="3"/>
      <c r="F36" s="3"/>
      <c r="I36">
        <v>55</v>
      </c>
      <c r="J36">
        <v>15</v>
      </c>
      <c r="K36">
        <v>90</v>
      </c>
      <c r="L36">
        <v>80</v>
      </c>
      <c r="U36">
        <f>SUM(C36:T36)</f>
        <v>315</v>
      </c>
    </row>
    <row r="37" spans="1:21" ht="15.5" x14ac:dyDescent="0.35">
      <c r="A37" s="3" t="s">
        <v>154</v>
      </c>
      <c r="B37" s="3" t="s">
        <v>22</v>
      </c>
      <c r="M37">
        <v>60</v>
      </c>
      <c r="Q37">
        <v>80</v>
      </c>
      <c r="R37">
        <v>160</v>
      </c>
      <c r="U37">
        <f>SUM(C37:T37)</f>
        <v>300</v>
      </c>
    </row>
    <row r="38" spans="1:21" ht="15.5" x14ac:dyDescent="0.35">
      <c r="A38" s="9" t="s">
        <v>128</v>
      </c>
      <c r="B38" s="9" t="s">
        <v>4</v>
      </c>
      <c r="C38" s="10"/>
      <c r="D38" s="10"/>
      <c r="E38" s="10"/>
      <c r="F38" s="10"/>
      <c r="G38" s="11"/>
      <c r="H38" s="11">
        <v>130</v>
      </c>
      <c r="K38">
        <v>80</v>
      </c>
      <c r="N38">
        <v>50</v>
      </c>
      <c r="R38">
        <v>10</v>
      </c>
      <c r="U38">
        <f>SUM(C38:T38)</f>
        <v>270</v>
      </c>
    </row>
    <row r="39" spans="1:21" ht="15.5" x14ac:dyDescent="0.35">
      <c r="A39" s="2" t="s">
        <v>75</v>
      </c>
      <c r="B39" s="2" t="s">
        <v>5</v>
      </c>
      <c r="C39" s="2"/>
      <c r="D39" s="2">
        <v>50</v>
      </c>
      <c r="E39" s="3">
        <v>10</v>
      </c>
      <c r="F39" s="3"/>
      <c r="G39">
        <v>40</v>
      </c>
      <c r="H39">
        <v>10</v>
      </c>
      <c r="I39">
        <v>70</v>
      </c>
      <c r="J39">
        <v>50</v>
      </c>
      <c r="O39">
        <v>35</v>
      </c>
      <c r="U39">
        <f>SUM(C39:T39)</f>
        <v>265</v>
      </c>
    </row>
    <row r="40" spans="1:21" ht="15.5" x14ac:dyDescent="0.35">
      <c r="A40" s="2" t="s">
        <v>80</v>
      </c>
      <c r="B40" s="2" t="s">
        <v>5</v>
      </c>
      <c r="C40" s="3"/>
      <c r="D40" s="3">
        <v>30</v>
      </c>
      <c r="E40" s="3"/>
      <c r="F40" s="3"/>
      <c r="I40">
        <v>90</v>
      </c>
      <c r="K40">
        <v>55</v>
      </c>
      <c r="L40">
        <v>85</v>
      </c>
      <c r="U40">
        <f>SUM(C40:T40)</f>
        <v>260</v>
      </c>
    </row>
    <row r="41" spans="1:21" ht="15.5" x14ac:dyDescent="0.35">
      <c r="A41" s="2" t="s">
        <v>42</v>
      </c>
      <c r="B41" s="2" t="s">
        <v>4</v>
      </c>
      <c r="C41" s="3">
        <v>60</v>
      </c>
      <c r="D41" s="3">
        <v>20</v>
      </c>
      <c r="E41" s="3"/>
      <c r="F41" s="3">
        <v>60</v>
      </c>
      <c r="J41">
        <v>10</v>
      </c>
      <c r="R41">
        <v>100</v>
      </c>
      <c r="U41">
        <f>SUM(C41:T41)</f>
        <v>250</v>
      </c>
    </row>
    <row r="42" spans="1:21" ht="15.5" x14ac:dyDescent="0.35">
      <c r="A42" s="2" t="s">
        <v>63</v>
      </c>
      <c r="B42" s="2" t="s">
        <v>33</v>
      </c>
      <c r="C42" s="3">
        <v>55</v>
      </c>
      <c r="D42" s="3">
        <v>60</v>
      </c>
      <c r="E42" s="3"/>
      <c r="F42" s="3"/>
      <c r="H42">
        <v>40</v>
      </c>
      <c r="K42">
        <v>10</v>
      </c>
      <c r="M42" s="3">
        <v>35</v>
      </c>
      <c r="N42" s="3">
        <v>50</v>
      </c>
      <c r="U42">
        <f>SUM(C42:T42)</f>
        <v>250</v>
      </c>
    </row>
    <row r="43" spans="1:21" ht="15.5" x14ac:dyDescent="0.35">
      <c r="A43" s="2" t="s">
        <v>25</v>
      </c>
      <c r="B43" s="2" t="s">
        <v>5</v>
      </c>
      <c r="C43" s="2">
        <v>70</v>
      </c>
      <c r="D43" s="3"/>
      <c r="E43" s="3">
        <v>80</v>
      </c>
      <c r="F43" s="3"/>
      <c r="H43">
        <v>80</v>
      </c>
      <c r="P43">
        <v>20</v>
      </c>
      <c r="U43">
        <f>SUM(C43:T43)</f>
        <v>250</v>
      </c>
    </row>
    <row r="44" spans="1:21" ht="15.5" x14ac:dyDescent="0.35">
      <c r="A44" s="9" t="s">
        <v>142</v>
      </c>
      <c r="B44" s="9" t="s">
        <v>22</v>
      </c>
      <c r="C44" s="11"/>
      <c r="D44" s="11"/>
      <c r="E44" s="11"/>
      <c r="F44" s="11"/>
      <c r="G44" s="11"/>
      <c r="H44" s="11"/>
      <c r="I44" s="11"/>
      <c r="J44" s="11">
        <v>80</v>
      </c>
      <c r="K44">
        <v>80</v>
      </c>
      <c r="L44">
        <v>80</v>
      </c>
      <c r="U44">
        <f>SUM(C44:T44)</f>
        <v>240</v>
      </c>
    </row>
    <row r="45" spans="1:21" ht="15.5" x14ac:dyDescent="0.35">
      <c r="A45" s="2" t="s">
        <v>26</v>
      </c>
      <c r="B45" s="2" t="s">
        <v>5</v>
      </c>
      <c r="C45" s="2">
        <v>60</v>
      </c>
      <c r="D45" s="3"/>
      <c r="E45" s="3"/>
      <c r="F45" s="3">
        <v>80</v>
      </c>
      <c r="G45">
        <v>70</v>
      </c>
      <c r="H45" s="3">
        <v>30</v>
      </c>
      <c r="U45">
        <f>SUM(C45:T45)</f>
        <v>240</v>
      </c>
    </row>
    <row r="46" spans="1:21" ht="15.5" x14ac:dyDescent="0.35">
      <c r="A46" s="9" t="s">
        <v>118</v>
      </c>
      <c r="B46" s="9" t="s">
        <v>33</v>
      </c>
      <c r="C46" s="10"/>
      <c r="D46" s="10"/>
      <c r="E46" s="10"/>
      <c r="F46" s="10"/>
      <c r="G46" s="11">
        <v>10</v>
      </c>
      <c r="H46" s="11"/>
      <c r="I46">
        <v>40</v>
      </c>
      <c r="K46">
        <v>25</v>
      </c>
      <c r="L46" s="17">
        <v>3.33</v>
      </c>
      <c r="N46">
        <v>80</v>
      </c>
      <c r="P46">
        <v>80</v>
      </c>
      <c r="U46" s="17">
        <f>SUM(C46:T46)</f>
        <v>238.32999999999998</v>
      </c>
    </row>
    <row r="47" spans="1:21" ht="15.5" x14ac:dyDescent="0.35">
      <c r="A47" s="2" t="s">
        <v>97</v>
      </c>
      <c r="B47" s="2" t="s">
        <v>5</v>
      </c>
      <c r="C47" s="3"/>
      <c r="D47" s="3"/>
      <c r="E47" s="3">
        <v>50</v>
      </c>
      <c r="F47" s="3"/>
      <c r="H47">
        <v>70</v>
      </c>
      <c r="I47">
        <v>50</v>
      </c>
      <c r="Q47">
        <v>40</v>
      </c>
      <c r="U47">
        <f>SUM(C47:T47)</f>
        <v>210</v>
      </c>
    </row>
    <row r="48" spans="1:21" ht="15.5" x14ac:dyDescent="0.35">
      <c r="A48" s="9" t="s">
        <v>133</v>
      </c>
      <c r="B48" s="9" t="s">
        <v>4</v>
      </c>
      <c r="C48" s="11"/>
      <c r="D48" s="11"/>
      <c r="E48" s="11"/>
      <c r="F48" s="11"/>
      <c r="G48" s="11"/>
      <c r="H48" s="11"/>
      <c r="I48" s="11">
        <v>25</v>
      </c>
      <c r="J48" s="11"/>
      <c r="L48">
        <v>50</v>
      </c>
      <c r="M48">
        <v>70</v>
      </c>
      <c r="N48">
        <v>40</v>
      </c>
      <c r="U48">
        <f>SUM(C48:T48)</f>
        <v>185</v>
      </c>
    </row>
    <row r="49" spans="1:21" ht="15.5" x14ac:dyDescent="0.35">
      <c r="A49" s="2" t="s">
        <v>135</v>
      </c>
      <c r="B49" s="2" t="s">
        <v>4</v>
      </c>
      <c r="C49" s="10"/>
      <c r="D49" s="10"/>
      <c r="E49" s="10"/>
      <c r="F49" s="10"/>
      <c r="G49" s="11"/>
      <c r="H49" s="11"/>
      <c r="I49">
        <v>10</v>
      </c>
      <c r="J49">
        <v>20</v>
      </c>
      <c r="M49">
        <v>10</v>
      </c>
      <c r="N49">
        <v>40</v>
      </c>
      <c r="Q49" s="42">
        <v>55</v>
      </c>
      <c r="R49" s="42">
        <v>30</v>
      </c>
      <c r="U49">
        <f>SUM(C49:T49)</f>
        <v>165</v>
      </c>
    </row>
    <row r="50" spans="1:21" ht="15.5" x14ac:dyDescent="0.35">
      <c r="A50" s="9" t="s">
        <v>132</v>
      </c>
      <c r="B50" s="9" t="s">
        <v>33</v>
      </c>
      <c r="C50" s="10"/>
      <c r="D50" s="10"/>
      <c r="E50" s="10"/>
      <c r="F50" s="10"/>
      <c r="G50" s="11"/>
      <c r="H50" s="11"/>
      <c r="I50" s="11">
        <v>55</v>
      </c>
      <c r="J50" s="11">
        <v>30</v>
      </c>
      <c r="K50">
        <v>70</v>
      </c>
      <c r="U50">
        <f>SUM(C50:T50)</f>
        <v>155</v>
      </c>
    </row>
    <row r="51" spans="1:21" ht="15.5" x14ac:dyDescent="0.35">
      <c r="A51" s="2" t="s">
        <v>29</v>
      </c>
      <c r="B51" s="2" t="s">
        <v>30</v>
      </c>
      <c r="C51" s="2">
        <v>40</v>
      </c>
      <c r="D51" s="3"/>
      <c r="E51" s="3"/>
      <c r="F51" s="3"/>
      <c r="O51">
        <v>90</v>
      </c>
      <c r="P51">
        <v>20</v>
      </c>
      <c r="U51">
        <f>SUM(C51:T51)</f>
        <v>150</v>
      </c>
    </row>
    <row r="52" spans="1:21" ht="15.5" x14ac:dyDescent="0.35">
      <c r="A52" s="9" t="s">
        <v>110</v>
      </c>
      <c r="B52" s="9" t="s">
        <v>4</v>
      </c>
      <c r="C52" s="3"/>
      <c r="D52" s="3"/>
      <c r="E52" s="3"/>
      <c r="F52" s="3">
        <v>60</v>
      </c>
      <c r="H52">
        <v>30</v>
      </c>
      <c r="K52">
        <v>15</v>
      </c>
      <c r="Q52">
        <v>40</v>
      </c>
      <c r="U52">
        <f>SUM(C52:T52)</f>
        <v>145</v>
      </c>
    </row>
    <row r="53" spans="1:21" ht="15.5" x14ac:dyDescent="0.35">
      <c r="A53" s="2" t="s">
        <v>109</v>
      </c>
      <c r="B53" s="2" t="s">
        <v>22</v>
      </c>
      <c r="C53" s="3"/>
      <c r="D53" s="3"/>
      <c r="E53" s="3">
        <v>70</v>
      </c>
      <c r="F53" s="3">
        <v>75</v>
      </c>
      <c r="U53">
        <f>SUM(C53:T53)</f>
        <v>145</v>
      </c>
    </row>
    <row r="54" spans="1:21" ht="15.5" x14ac:dyDescent="0.35">
      <c r="A54" s="2" t="s">
        <v>78</v>
      </c>
      <c r="B54" s="2" t="s">
        <v>4</v>
      </c>
      <c r="C54" s="3"/>
      <c r="D54" s="3">
        <f>(70+60+50)/3</f>
        <v>60</v>
      </c>
      <c r="E54" s="3"/>
      <c r="F54" s="3">
        <v>75</v>
      </c>
      <c r="U54">
        <f>SUM(C54:T54)</f>
        <v>135</v>
      </c>
    </row>
    <row r="55" spans="1:21" ht="15.5" x14ac:dyDescent="0.35">
      <c r="A55" s="2" t="s">
        <v>147</v>
      </c>
      <c r="B55" s="2" t="s">
        <v>5</v>
      </c>
      <c r="L55">
        <v>30</v>
      </c>
      <c r="Q55">
        <v>50</v>
      </c>
      <c r="R55">
        <v>50</v>
      </c>
      <c r="U55">
        <f>SUM(C55:T55)</f>
        <v>130</v>
      </c>
    </row>
    <row r="56" spans="1:21" ht="15.5" x14ac:dyDescent="0.35">
      <c r="A56" s="2" t="s">
        <v>94</v>
      </c>
      <c r="B56" s="2" t="s">
        <v>4</v>
      </c>
      <c r="C56" s="3"/>
      <c r="D56" s="3">
        <v>10</v>
      </c>
      <c r="E56" s="3">
        <v>30</v>
      </c>
      <c r="F56" s="3"/>
      <c r="H56">
        <v>20</v>
      </c>
      <c r="M56">
        <v>50</v>
      </c>
      <c r="Q56">
        <v>20</v>
      </c>
      <c r="U56">
        <f>SUM(C56:T56)</f>
        <v>130</v>
      </c>
    </row>
    <row r="57" spans="1:21" ht="15.5" x14ac:dyDescent="0.35">
      <c r="A57" s="2" t="s">
        <v>149</v>
      </c>
      <c r="B57" s="2" t="s">
        <v>5</v>
      </c>
      <c r="C57" s="3"/>
      <c r="D57" s="3"/>
      <c r="E57" s="3"/>
      <c r="F57" s="3"/>
      <c r="K57">
        <v>40</v>
      </c>
      <c r="R57">
        <v>80</v>
      </c>
      <c r="U57">
        <f>SUM(C57:T57)</f>
        <v>120</v>
      </c>
    </row>
    <row r="58" spans="1:21" ht="15.5" x14ac:dyDescent="0.35">
      <c r="A58" s="2" t="s">
        <v>141</v>
      </c>
      <c r="B58" s="2" t="s">
        <v>4</v>
      </c>
      <c r="J58">
        <v>50</v>
      </c>
      <c r="L58">
        <v>60</v>
      </c>
      <c r="U58">
        <f>SUM(C58:T58)</f>
        <v>110</v>
      </c>
    </row>
    <row r="59" spans="1:21" ht="15.5" x14ac:dyDescent="0.35">
      <c r="A59" s="9" t="s">
        <v>130</v>
      </c>
      <c r="B59" s="9" t="s">
        <v>33</v>
      </c>
      <c r="H59">
        <v>60</v>
      </c>
      <c r="I59">
        <v>30</v>
      </c>
      <c r="M59">
        <v>20</v>
      </c>
      <c r="U59">
        <f>SUM(C59:T59)</f>
        <v>110</v>
      </c>
    </row>
    <row r="60" spans="1:21" ht="15.5" x14ac:dyDescent="0.35">
      <c r="A60" s="9" t="s">
        <v>126</v>
      </c>
      <c r="B60" s="9" t="s">
        <v>30</v>
      </c>
      <c r="C60" s="3"/>
      <c r="D60" s="3"/>
      <c r="E60" s="3"/>
      <c r="F60" s="3"/>
      <c r="G60">
        <v>10</v>
      </c>
      <c r="J60">
        <v>15</v>
      </c>
      <c r="K60">
        <v>40</v>
      </c>
      <c r="R60">
        <v>40</v>
      </c>
      <c r="U60">
        <f>SUM(C60:T60)</f>
        <v>105</v>
      </c>
    </row>
    <row r="61" spans="1:21" ht="15.5" x14ac:dyDescent="0.35">
      <c r="A61" s="20" t="s">
        <v>159</v>
      </c>
      <c r="B61" s="21" t="s">
        <v>5</v>
      </c>
      <c r="O61">
        <v>20</v>
      </c>
      <c r="Q61">
        <v>10</v>
      </c>
      <c r="R61">
        <v>70</v>
      </c>
      <c r="U61">
        <f>SUM(C61:T61)</f>
        <v>100</v>
      </c>
    </row>
    <row r="62" spans="1:21" ht="15.5" x14ac:dyDescent="0.35">
      <c r="A62" s="2" t="s">
        <v>104</v>
      </c>
      <c r="B62" s="2" t="s">
        <v>5</v>
      </c>
      <c r="C62" s="3"/>
      <c r="D62" s="3"/>
      <c r="E62" s="3">
        <v>10</v>
      </c>
      <c r="F62" s="3">
        <v>30</v>
      </c>
      <c r="L62">
        <v>10</v>
      </c>
      <c r="M62">
        <v>35</v>
      </c>
      <c r="Q62">
        <v>5</v>
      </c>
      <c r="R62">
        <v>10</v>
      </c>
      <c r="U62">
        <f>SUM(C62:T62)</f>
        <v>100</v>
      </c>
    </row>
    <row r="63" spans="1:21" ht="15.5" x14ac:dyDescent="0.35">
      <c r="A63" s="2" t="s">
        <v>100</v>
      </c>
      <c r="B63" s="2" t="s">
        <v>4</v>
      </c>
      <c r="C63" s="3"/>
      <c r="D63" s="3"/>
      <c r="E63" s="3"/>
      <c r="F63" s="3">
        <v>40</v>
      </c>
      <c r="I63">
        <v>30</v>
      </c>
      <c r="O63">
        <v>15</v>
      </c>
      <c r="U63">
        <f>SUM(C63:T63)</f>
        <v>85</v>
      </c>
    </row>
    <row r="64" spans="1:21" ht="15.5" x14ac:dyDescent="0.35">
      <c r="A64" s="2" t="s">
        <v>101</v>
      </c>
      <c r="B64" s="2" t="s">
        <v>22</v>
      </c>
      <c r="C64" s="3"/>
      <c r="D64" s="3"/>
      <c r="E64" s="3"/>
      <c r="F64" s="3">
        <v>20</v>
      </c>
      <c r="Q64">
        <v>60</v>
      </c>
      <c r="U64">
        <f>SUM(C64:T64)</f>
        <v>80</v>
      </c>
    </row>
    <row r="65" spans="1:21" ht="15.5" x14ac:dyDescent="0.35">
      <c r="A65" s="2" t="s">
        <v>77</v>
      </c>
      <c r="B65" s="2" t="s">
        <v>4</v>
      </c>
      <c r="C65" s="3"/>
      <c r="D65" s="3">
        <v>80</v>
      </c>
      <c r="E65" s="3"/>
      <c r="F65" s="3"/>
      <c r="U65">
        <f>SUM(C65:T65)</f>
        <v>80</v>
      </c>
    </row>
    <row r="66" spans="1:21" ht="15.5" x14ac:dyDescent="0.35">
      <c r="A66" s="2" t="s">
        <v>68</v>
      </c>
      <c r="B66" s="2" t="s">
        <v>4</v>
      </c>
      <c r="C66" s="3">
        <v>40</v>
      </c>
      <c r="D66" s="3"/>
      <c r="E66" s="3"/>
      <c r="F66" s="3"/>
      <c r="O66">
        <v>30</v>
      </c>
      <c r="U66">
        <f>SUM(C66:T66)</f>
        <v>70</v>
      </c>
    </row>
    <row r="67" spans="1:21" ht="15.5" x14ac:dyDescent="0.35">
      <c r="A67" s="2" t="s">
        <v>105</v>
      </c>
      <c r="B67" s="2" t="s">
        <v>5</v>
      </c>
      <c r="C67" s="3"/>
      <c r="D67" s="3"/>
      <c r="E67" s="3"/>
      <c r="F67" s="3">
        <v>15</v>
      </c>
      <c r="R67">
        <v>50</v>
      </c>
      <c r="U67">
        <f>SUM(C67:T67)</f>
        <v>65</v>
      </c>
    </row>
    <row r="68" spans="1:21" ht="15.5" x14ac:dyDescent="0.35">
      <c r="A68" s="2" t="s">
        <v>31</v>
      </c>
      <c r="B68" s="2" t="s">
        <v>5</v>
      </c>
      <c r="C68" s="2">
        <v>30</v>
      </c>
      <c r="D68" s="3">
        <v>10</v>
      </c>
      <c r="E68" s="3"/>
      <c r="F68" s="3"/>
      <c r="K68">
        <v>20</v>
      </c>
      <c r="U68">
        <f>SUM(C68:T68)</f>
        <v>60</v>
      </c>
    </row>
    <row r="69" spans="1:21" ht="15.5" x14ac:dyDescent="0.35">
      <c r="A69" s="14" t="s">
        <v>134</v>
      </c>
      <c r="B69" s="14" t="s">
        <v>28</v>
      </c>
      <c r="C69" s="10"/>
      <c r="D69" s="10"/>
      <c r="E69" s="10"/>
      <c r="F69" s="10"/>
      <c r="G69" s="11"/>
      <c r="H69" s="11"/>
      <c r="I69" s="11">
        <v>25</v>
      </c>
      <c r="J69" s="11"/>
      <c r="L69">
        <v>30</v>
      </c>
      <c r="U69">
        <f>SUM(C69:T69)</f>
        <v>55</v>
      </c>
    </row>
    <row r="70" spans="1:21" ht="15.5" x14ac:dyDescent="0.35">
      <c r="A70" s="9" t="s">
        <v>124</v>
      </c>
      <c r="B70" s="9" t="s">
        <v>3</v>
      </c>
      <c r="C70" s="3"/>
      <c r="D70" s="3"/>
      <c r="E70" s="3"/>
      <c r="F70" s="3"/>
      <c r="G70">
        <v>50</v>
      </c>
      <c r="U70">
        <f>SUM(C70:T70)</f>
        <v>50</v>
      </c>
    </row>
    <row r="71" spans="1:21" ht="15.5" x14ac:dyDescent="0.35">
      <c r="A71" s="9" t="s">
        <v>111</v>
      </c>
      <c r="B71" s="9" t="s">
        <v>4</v>
      </c>
      <c r="C71" s="3"/>
      <c r="D71" s="3"/>
      <c r="E71" s="3"/>
      <c r="F71" s="3">
        <v>50</v>
      </c>
      <c r="U71">
        <f>SUM(C71:T71)</f>
        <v>50</v>
      </c>
    </row>
    <row r="72" spans="1:21" ht="15.5" x14ac:dyDescent="0.35">
      <c r="A72" s="30" t="s">
        <v>164</v>
      </c>
      <c r="B72" s="30" t="s">
        <v>30</v>
      </c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>
        <v>50</v>
      </c>
      <c r="P72" s="28"/>
      <c r="Q72" s="28"/>
      <c r="R72" s="28"/>
      <c r="U72">
        <f>SUM(C72:T72)</f>
        <v>50</v>
      </c>
    </row>
    <row r="73" spans="1:21" ht="15.5" x14ac:dyDescent="0.35">
      <c r="A73" s="47" t="s">
        <v>167</v>
      </c>
      <c r="B73" s="47" t="s">
        <v>4</v>
      </c>
      <c r="C73" s="35"/>
      <c r="D73" s="35"/>
      <c r="E73" s="35"/>
      <c r="F73" s="35"/>
      <c r="G73" s="35"/>
      <c r="H73" s="35"/>
      <c r="I73" s="35"/>
      <c r="J73" s="35"/>
      <c r="K73" s="29"/>
      <c r="L73" s="29"/>
      <c r="M73" s="29"/>
      <c r="N73" s="29"/>
      <c r="O73" s="28"/>
      <c r="P73" s="28"/>
      <c r="Q73" s="42">
        <v>40</v>
      </c>
      <c r="R73" s="28"/>
      <c r="U73">
        <f>SUM(C73:T73)</f>
        <v>40</v>
      </c>
    </row>
    <row r="74" spans="1:21" ht="15.5" x14ac:dyDescent="0.35">
      <c r="A74" s="4" t="s">
        <v>136</v>
      </c>
      <c r="B74" s="4" t="s">
        <v>28</v>
      </c>
      <c r="C74" s="3"/>
      <c r="D74" s="3"/>
      <c r="E74" s="3"/>
      <c r="F74" s="3"/>
      <c r="I74">
        <v>20</v>
      </c>
      <c r="K74">
        <v>20</v>
      </c>
      <c r="U74">
        <f>SUM(C74:T74)</f>
        <v>40</v>
      </c>
    </row>
    <row r="75" spans="1:21" ht="15.5" x14ac:dyDescent="0.35">
      <c r="A75" s="9" t="s">
        <v>125</v>
      </c>
      <c r="B75" s="9" t="s">
        <v>5</v>
      </c>
      <c r="C75" s="3"/>
      <c r="D75" s="3"/>
      <c r="E75" s="3"/>
      <c r="F75" s="3"/>
      <c r="G75">
        <v>30</v>
      </c>
      <c r="U75">
        <f>SUM(C75:T75)</f>
        <v>30</v>
      </c>
    </row>
    <row r="76" spans="1:21" ht="15.5" x14ac:dyDescent="0.35">
      <c r="A76" s="2" t="s">
        <v>99</v>
      </c>
      <c r="B76" s="2" t="s">
        <v>22</v>
      </c>
      <c r="C76" s="3"/>
      <c r="D76" s="3"/>
      <c r="E76" s="3">
        <v>30</v>
      </c>
      <c r="F76" s="3"/>
      <c r="U76">
        <f>SUM(C76:T76)</f>
        <v>30</v>
      </c>
    </row>
    <row r="77" spans="1:21" ht="15.5" x14ac:dyDescent="0.35">
      <c r="A77" s="3" t="s">
        <v>155</v>
      </c>
      <c r="B77" s="3" t="s">
        <v>22</v>
      </c>
      <c r="N77">
        <v>30</v>
      </c>
      <c r="U77">
        <f>SUM(C77:T77)</f>
        <v>30</v>
      </c>
    </row>
    <row r="78" spans="1:21" ht="15.5" x14ac:dyDescent="0.35">
      <c r="A78" s="26" t="s">
        <v>166</v>
      </c>
      <c r="B78" s="27" t="s">
        <v>5</v>
      </c>
      <c r="C78" s="35"/>
      <c r="D78" s="35"/>
      <c r="E78" s="35"/>
      <c r="F78" s="35"/>
      <c r="G78" s="35"/>
      <c r="H78" s="35"/>
      <c r="I78" s="35"/>
      <c r="J78" s="35"/>
      <c r="K78" s="29"/>
      <c r="L78" s="29"/>
      <c r="M78" s="29"/>
      <c r="N78" s="29"/>
      <c r="O78" s="28"/>
      <c r="P78" s="28">
        <v>30</v>
      </c>
      <c r="Q78" s="28"/>
      <c r="R78" s="28"/>
      <c r="U78">
        <f>SUM(C78:T78)</f>
        <v>30</v>
      </c>
    </row>
    <row r="79" spans="1:21" ht="15.5" x14ac:dyDescent="0.35">
      <c r="A79" s="47" t="s">
        <v>168</v>
      </c>
      <c r="B79" s="47" t="s">
        <v>5</v>
      </c>
      <c r="C79" s="35"/>
      <c r="D79" s="35"/>
      <c r="E79" s="35"/>
      <c r="F79" s="35"/>
      <c r="G79" s="35"/>
      <c r="H79" s="35"/>
      <c r="I79" s="35"/>
      <c r="J79" s="35"/>
      <c r="K79" s="29"/>
      <c r="L79" s="29"/>
      <c r="M79" s="29"/>
      <c r="N79" s="29"/>
      <c r="O79" s="28"/>
      <c r="P79" s="28"/>
      <c r="Q79" s="42">
        <v>30</v>
      </c>
      <c r="R79" s="28"/>
      <c r="U79">
        <f>SUM(C79:T79)</f>
        <v>30</v>
      </c>
    </row>
    <row r="80" spans="1:21" ht="15.5" x14ac:dyDescent="0.35">
      <c r="A80" s="47" t="s">
        <v>169</v>
      </c>
      <c r="B80" s="47" t="s">
        <v>4</v>
      </c>
      <c r="C80" s="35"/>
      <c r="D80" s="35"/>
      <c r="E80" s="35"/>
      <c r="F80" s="35"/>
      <c r="G80" s="48"/>
      <c r="H80" s="48"/>
      <c r="I80" s="28"/>
      <c r="J80" s="28"/>
      <c r="K80" s="28"/>
      <c r="L80" s="28"/>
      <c r="M80" s="28"/>
      <c r="N80" s="28"/>
      <c r="O80" s="28"/>
      <c r="P80" s="28"/>
      <c r="Q80" s="28"/>
      <c r="R80" s="28">
        <v>20</v>
      </c>
      <c r="U80">
        <f>SUM(C80:T80)</f>
        <v>20</v>
      </c>
    </row>
    <row r="81" spans="1:21" ht="15.5" x14ac:dyDescent="0.35">
      <c r="A81" s="2" t="s">
        <v>148</v>
      </c>
      <c r="B81" s="2" t="s">
        <v>4</v>
      </c>
      <c r="L81">
        <v>20</v>
      </c>
      <c r="U81">
        <f>SUM(C81:T81)</f>
        <v>20</v>
      </c>
    </row>
    <row r="82" spans="1:21" ht="15.5" x14ac:dyDescent="0.35">
      <c r="A82" s="9" t="s">
        <v>117</v>
      </c>
      <c r="B82" s="9" t="s">
        <v>3</v>
      </c>
      <c r="C82" s="9"/>
      <c r="D82" s="9"/>
      <c r="E82" s="10"/>
      <c r="F82" s="10"/>
      <c r="G82" s="11">
        <v>20</v>
      </c>
      <c r="H82" s="11"/>
      <c r="U82">
        <f>SUM(C82:T82)</f>
        <v>20</v>
      </c>
    </row>
    <row r="83" spans="1:21" ht="15.5" x14ac:dyDescent="0.35">
      <c r="A83" s="2" t="s">
        <v>151</v>
      </c>
      <c r="B83" s="2" t="s">
        <v>4</v>
      </c>
      <c r="L83">
        <v>20</v>
      </c>
      <c r="U83">
        <f>SUM(C83:T83)</f>
        <v>20</v>
      </c>
    </row>
    <row r="84" spans="1:21" ht="15.5" x14ac:dyDescent="0.35">
      <c r="A84" s="3" t="s">
        <v>156</v>
      </c>
      <c r="B84" s="3" t="s">
        <v>3</v>
      </c>
      <c r="N84">
        <v>20</v>
      </c>
      <c r="U84">
        <f>SUM(C84:T84)</f>
        <v>20</v>
      </c>
    </row>
    <row r="85" spans="1:21" ht="15.5" x14ac:dyDescent="0.35">
      <c r="A85" s="2" t="s">
        <v>106</v>
      </c>
      <c r="B85" s="2" t="s">
        <v>22</v>
      </c>
      <c r="C85" s="3"/>
      <c r="D85" s="3"/>
      <c r="E85" s="3">
        <v>10</v>
      </c>
      <c r="F85" s="3"/>
      <c r="U85">
        <f>SUM(C85:T85)</f>
        <v>10</v>
      </c>
    </row>
    <row r="86" spans="1:21" ht="15.5" x14ac:dyDescent="0.35">
      <c r="A86" s="2" t="s">
        <v>157</v>
      </c>
      <c r="B86" s="2" t="s">
        <v>4</v>
      </c>
      <c r="N86">
        <v>10</v>
      </c>
      <c r="U86">
        <f>SUM(C86:T86)</f>
        <v>10</v>
      </c>
    </row>
    <row r="87" spans="1:21" ht="15.5" x14ac:dyDescent="0.35">
      <c r="A87" s="20" t="s">
        <v>172</v>
      </c>
      <c r="B87" s="21" t="s">
        <v>5</v>
      </c>
      <c r="P87">
        <v>10</v>
      </c>
      <c r="U87">
        <f>SUM(C87:T87)</f>
        <v>10</v>
      </c>
    </row>
    <row r="88" spans="1:21" ht="15.5" x14ac:dyDescent="0.35">
      <c r="A88" s="26"/>
      <c r="B88" s="27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8"/>
      <c r="P88" s="28"/>
      <c r="Q88" s="28"/>
      <c r="R88" s="28"/>
      <c r="U88">
        <f>SUM(C88:T88)</f>
        <v>0</v>
      </c>
    </row>
    <row r="89" spans="1:21" ht="15.5" x14ac:dyDescent="0.35">
      <c r="A89" s="26"/>
      <c r="B89" s="27"/>
      <c r="C89" s="29"/>
      <c r="D89" s="29"/>
      <c r="E89" s="29"/>
      <c r="F89" s="29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U89">
        <f>SUM(C89:T89)</f>
        <v>0</v>
      </c>
    </row>
    <row r="90" spans="1:21" ht="15.5" x14ac:dyDescent="0.35">
      <c r="A90" s="47"/>
      <c r="B90" s="47"/>
      <c r="C90" s="29"/>
      <c r="D90" s="29"/>
      <c r="E90" s="29"/>
      <c r="F90" s="29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42"/>
      <c r="U90">
        <f>SUM(C90:T90)</f>
        <v>0</v>
      </c>
    </row>
    <row r="91" spans="1:21" ht="15.5" x14ac:dyDescent="0.35">
      <c r="A91" s="47"/>
      <c r="B91" s="47"/>
      <c r="C91" s="29"/>
      <c r="D91" s="29"/>
      <c r="E91" s="29"/>
      <c r="F91" s="29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42"/>
      <c r="R91" s="28"/>
      <c r="U91">
        <f>SUM(C91:T91)</f>
        <v>0</v>
      </c>
    </row>
    <row r="92" spans="1:21" ht="15.5" x14ac:dyDescent="0.35">
      <c r="A92" s="47"/>
      <c r="B92" s="47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U92">
        <f>SUM(C92:T92)</f>
        <v>0</v>
      </c>
    </row>
    <row r="93" spans="1:21" ht="15.5" x14ac:dyDescent="0.35">
      <c r="A93" s="2"/>
      <c r="B93" s="2"/>
      <c r="C93" s="3"/>
      <c r="D93" s="3"/>
      <c r="E93" s="3"/>
      <c r="F93" s="3"/>
      <c r="U93">
        <f>SUM(C93:T93)</f>
        <v>0</v>
      </c>
    </row>
    <row r="94" spans="1:21" ht="15.5" x14ac:dyDescent="0.35">
      <c r="A94" s="47"/>
      <c r="B94" s="47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U94">
        <f>SUM(C94:T94)</f>
        <v>0</v>
      </c>
    </row>
    <row r="95" spans="1:21" ht="15.5" x14ac:dyDescent="0.35">
      <c r="A95" s="9"/>
      <c r="B95" s="9"/>
      <c r="C95" s="3"/>
      <c r="D95" s="3"/>
      <c r="E95" s="3"/>
      <c r="F95" s="3"/>
      <c r="U95">
        <f>SUM(C95:T95)</f>
        <v>0</v>
      </c>
    </row>
    <row r="96" spans="1:21" ht="15.5" x14ac:dyDescent="0.35">
      <c r="A96" s="47"/>
      <c r="B96" s="47"/>
      <c r="C96" s="29"/>
      <c r="D96" s="29"/>
      <c r="E96" s="29"/>
      <c r="F96" s="29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U96">
        <f>SUM(C96:T96)</f>
        <v>0</v>
      </c>
    </row>
    <row r="97" spans="1:21" ht="15.5" x14ac:dyDescent="0.35">
      <c r="A97" s="47"/>
      <c r="B97" s="47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U97">
        <f>SUM(C97:T97)</f>
        <v>0</v>
      </c>
    </row>
    <row r="98" spans="1:21" ht="15.5" x14ac:dyDescent="0.35">
      <c r="A98" s="22"/>
      <c r="B98" s="22"/>
      <c r="U98">
        <f>SUM(C98:T98)</f>
        <v>0</v>
      </c>
    </row>
    <row r="99" spans="1:21" ht="15.5" x14ac:dyDescent="0.35">
      <c r="A99" s="47"/>
      <c r="B99" s="47"/>
      <c r="C99" s="29"/>
      <c r="D99" s="29"/>
      <c r="E99" s="29"/>
      <c r="F99" s="29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U99">
        <f>SUM(C99:T99)</f>
        <v>0</v>
      </c>
    </row>
    <row r="100" spans="1:21" ht="15.5" x14ac:dyDescent="0.35">
      <c r="A100" s="20"/>
      <c r="B100" s="21"/>
      <c r="U100">
        <f>SUM(C100:T100)</f>
        <v>0</v>
      </c>
    </row>
    <row r="101" spans="1:21" ht="15.5" x14ac:dyDescent="0.35">
      <c r="A101" s="26"/>
      <c r="B101" s="27"/>
      <c r="C101" s="35"/>
      <c r="D101" s="35"/>
      <c r="E101" s="35"/>
      <c r="F101" s="35"/>
      <c r="G101" s="35"/>
      <c r="H101" s="35"/>
      <c r="I101" s="35"/>
      <c r="J101" s="35"/>
      <c r="K101" s="29"/>
      <c r="L101" s="29"/>
      <c r="M101" s="29"/>
      <c r="N101" s="29"/>
      <c r="O101" s="28"/>
      <c r="P101" s="28"/>
      <c r="Q101" s="28"/>
      <c r="R101" s="28"/>
      <c r="U101">
        <f>SUM(C101:T101)</f>
        <v>0</v>
      </c>
    </row>
    <row r="102" spans="1:21" ht="15.5" x14ac:dyDescent="0.35">
      <c r="A102" s="47"/>
      <c r="B102" s="47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U102">
        <f>SUM(C102:T102)</f>
        <v>0</v>
      </c>
    </row>
    <row r="103" spans="1:21" ht="15.5" x14ac:dyDescent="0.35">
      <c r="A103" s="9"/>
      <c r="B103" s="9"/>
      <c r="C103" s="3"/>
      <c r="D103" s="3"/>
      <c r="E103" s="3"/>
      <c r="F103" s="3"/>
      <c r="U103">
        <f>SUM(C103:T103)</f>
        <v>0</v>
      </c>
    </row>
    <row r="104" spans="1:21" ht="15.5" x14ac:dyDescent="0.35">
      <c r="A104" s="30"/>
      <c r="B104" s="30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U104">
        <f>SUM(C104:T104)</f>
        <v>0</v>
      </c>
    </row>
    <row r="105" spans="1:21" ht="15.5" x14ac:dyDescent="0.35">
      <c r="A105" s="47"/>
      <c r="B105" s="47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U105">
        <f>SUM(C105:T105)</f>
        <v>0</v>
      </c>
    </row>
    <row r="106" spans="1:21" ht="15.5" x14ac:dyDescent="0.35">
      <c r="A106" s="47"/>
      <c r="B106" s="47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42"/>
      <c r="R106" s="28"/>
      <c r="U106">
        <f>SUM(C106:T106)</f>
        <v>0</v>
      </c>
    </row>
    <row r="107" spans="1:21" ht="15.5" x14ac:dyDescent="0.35">
      <c r="A107" s="20"/>
      <c r="B107" s="20"/>
      <c r="C107" s="10"/>
      <c r="D107" s="10"/>
      <c r="E107" s="10"/>
      <c r="F107" s="10"/>
      <c r="G107" s="11"/>
      <c r="H107" s="11"/>
      <c r="U107">
        <f>SUM(C107:T107)</f>
        <v>0</v>
      </c>
    </row>
    <row r="108" spans="1:21" ht="15.5" x14ac:dyDescent="0.35">
      <c r="A108" s="20"/>
      <c r="B108" s="20"/>
      <c r="U108">
        <f>SUM(C108:T108)</f>
        <v>0</v>
      </c>
    </row>
    <row r="109" spans="1:21" ht="15.5" x14ac:dyDescent="0.35">
      <c r="A109" s="26"/>
      <c r="B109" s="26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8"/>
      <c r="P109" s="28"/>
      <c r="Q109" s="28"/>
      <c r="R109" s="28"/>
      <c r="U109">
        <f>SUM(C109:T109)</f>
        <v>0</v>
      </c>
    </row>
    <row r="110" spans="1:21" ht="15.5" x14ac:dyDescent="0.35">
      <c r="A110" s="47"/>
      <c r="B110" s="47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U110">
        <f>SUM(C110:T110)</f>
        <v>0</v>
      </c>
    </row>
    <row r="111" spans="1:21" ht="15.5" x14ac:dyDescent="0.35">
      <c r="A111" s="20"/>
      <c r="B111" s="21"/>
      <c r="C111" s="3"/>
      <c r="D111" s="3"/>
      <c r="E111" s="3"/>
      <c r="F111" s="3"/>
      <c r="U111">
        <f>SUM(C111:T111)</f>
        <v>0</v>
      </c>
    </row>
    <row r="112" spans="1:21" ht="15.5" x14ac:dyDescent="0.35">
      <c r="A112" s="47"/>
      <c r="B112" s="47"/>
      <c r="C112" s="35"/>
      <c r="D112" s="35"/>
      <c r="E112" s="35"/>
      <c r="F112" s="35"/>
      <c r="G112" s="35"/>
      <c r="H112" s="35"/>
      <c r="I112" s="35"/>
      <c r="J112" s="35"/>
      <c r="K112" s="29"/>
      <c r="L112" s="29"/>
      <c r="M112" s="29"/>
      <c r="N112" s="29"/>
      <c r="O112" s="28"/>
      <c r="P112" s="28"/>
      <c r="Q112" s="28"/>
      <c r="R112" s="42"/>
      <c r="U112">
        <f>SUM(C112:T112)</f>
        <v>0</v>
      </c>
    </row>
    <row r="113" spans="1:21" ht="15.5" x14ac:dyDescent="0.35">
      <c r="A113" s="30"/>
      <c r="B113" s="30"/>
      <c r="C113" s="35"/>
      <c r="D113" s="35"/>
      <c r="E113" s="35"/>
      <c r="F113" s="35"/>
      <c r="G113" s="35"/>
      <c r="H113" s="35"/>
      <c r="I113" s="35"/>
      <c r="J113" s="35"/>
      <c r="K113" s="29"/>
      <c r="L113" s="29"/>
      <c r="M113" s="29"/>
      <c r="N113" s="29"/>
      <c r="O113" s="28"/>
      <c r="P113" s="28"/>
      <c r="Q113" s="28"/>
      <c r="R113" s="28"/>
      <c r="U113">
        <f>SUM(C113:T113)</f>
        <v>0</v>
      </c>
    </row>
    <row r="114" spans="1:21" ht="15.5" x14ac:dyDescent="0.35">
      <c r="A114" s="20"/>
      <c r="B114" s="21"/>
      <c r="U114">
        <f>SUM(C114:T114)</f>
        <v>0</v>
      </c>
    </row>
    <row r="115" spans="1:21" ht="15.5" x14ac:dyDescent="0.35">
      <c r="A115" s="20"/>
      <c r="B115" s="21"/>
      <c r="U115">
        <f>SUM(C115:T115)</f>
        <v>0</v>
      </c>
    </row>
    <row r="116" spans="1:21" ht="15.5" x14ac:dyDescent="0.35">
      <c r="A116" s="47"/>
      <c r="B116" s="47"/>
      <c r="C116" s="35"/>
      <c r="D116" s="35"/>
      <c r="E116" s="35"/>
      <c r="F116" s="35"/>
      <c r="G116" s="48"/>
      <c r="H116" s="4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U116">
        <f>SUM(C116:T116)</f>
        <v>0</v>
      </c>
    </row>
    <row r="117" spans="1:21" ht="15.5" x14ac:dyDescent="0.35">
      <c r="A117" s="20"/>
      <c r="B117" s="21"/>
      <c r="U117">
        <f>SUM(C117:T117)</f>
        <v>0</v>
      </c>
    </row>
    <row r="118" spans="1:21" ht="15.5" x14ac:dyDescent="0.35">
      <c r="A118" s="26"/>
      <c r="B118" s="27"/>
      <c r="C118" s="35"/>
      <c r="D118" s="35"/>
      <c r="E118" s="35"/>
      <c r="F118" s="35"/>
      <c r="G118" s="35"/>
      <c r="H118" s="35"/>
      <c r="I118" s="35"/>
      <c r="J118" s="35"/>
      <c r="K118" s="29"/>
      <c r="L118" s="29"/>
      <c r="M118" s="28"/>
      <c r="N118" s="29"/>
      <c r="O118" s="28"/>
      <c r="P118" s="28"/>
      <c r="Q118" s="28"/>
      <c r="R118" s="28"/>
      <c r="U118">
        <f>SUM(C118:T118)</f>
        <v>0</v>
      </c>
    </row>
    <row r="119" spans="1:21" ht="15.5" x14ac:dyDescent="0.35">
      <c r="A119" s="47"/>
      <c r="B119" s="47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42"/>
      <c r="R119" s="28"/>
      <c r="U119">
        <f>SUM(C119:T119)</f>
        <v>0</v>
      </c>
    </row>
    <row r="120" spans="1:21" ht="15.5" x14ac:dyDescent="0.35">
      <c r="A120" s="47"/>
      <c r="B120" s="47"/>
      <c r="C120" s="35"/>
      <c r="D120" s="35"/>
      <c r="E120" s="35"/>
      <c r="F120" s="35"/>
      <c r="G120" s="35"/>
      <c r="H120" s="35"/>
      <c r="I120" s="35"/>
      <c r="J120" s="35"/>
      <c r="K120" s="29"/>
      <c r="L120" s="29"/>
      <c r="M120" s="29"/>
      <c r="N120" s="29"/>
      <c r="O120" s="28"/>
      <c r="P120" s="28"/>
      <c r="Q120" s="42"/>
      <c r="R120" s="42"/>
      <c r="U120">
        <f>SUM(C120:T120)</f>
        <v>0</v>
      </c>
    </row>
    <row r="121" spans="1:21" ht="15.5" x14ac:dyDescent="0.35">
      <c r="A121" s="47"/>
      <c r="B121" s="47"/>
      <c r="C121" s="35"/>
      <c r="D121" s="35"/>
      <c r="E121" s="35"/>
      <c r="F121" s="35"/>
      <c r="G121" s="48"/>
      <c r="H121" s="4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U121">
        <f>SUM(C121:T121)</f>
        <v>0</v>
      </c>
    </row>
    <row r="122" spans="1:21" ht="15.5" x14ac:dyDescent="0.35">
      <c r="A122" s="22"/>
      <c r="B122" s="22"/>
      <c r="C122" s="11"/>
      <c r="D122" s="11"/>
      <c r="E122" s="11"/>
      <c r="F122" s="11"/>
      <c r="G122" s="11"/>
      <c r="H122" s="11"/>
      <c r="U122">
        <f>SUM(C122:T122)</f>
        <v>0</v>
      </c>
    </row>
    <row r="123" spans="1:21" ht="15.5" x14ac:dyDescent="0.35">
      <c r="A123" s="20"/>
      <c r="B123" s="21"/>
      <c r="C123" s="10"/>
      <c r="D123" s="10"/>
      <c r="E123" s="10"/>
      <c r="F123" s="10"/>
      <c r="G123" s="11"/>
      <c r="H123" s="11"/>
      <c r="U123">
        <f>SUM(C123:T123)</f>
        <v>0</v>
      </c>
    </row>
    <row r="124" spans="1:21" ht="15.5" x14ac:dyDescent="0.35">
      <c r="A124" s="26"/>
      <c r="B124" s="27"/>
      <c r="C124" s="35"/>
      <c r="D124" s="35"/>
      <c r="E124" s="35"/>
      <c r="F124" s="35"/>
      <c r="G124" s="35"/>
      <c r="H124" s="35"/>
      <c r="I124" s="35"/>
      <c r="J124" s="35"/>
      <c r="K124" s="29"/>
      <c r="L124" s="29"/>
      <c r="M124" s="29"/>
      <c r="N124" s="29"/>
      <c r="O124" s="28"/>
      <c r="P124" s="28"/>
      <c r="Q124" s="28"/>
      <c r="R124" s="28"/>
      <c r="U124">
        <f>SUM(C124:T124)</f>
        <v>0</v>
      </c>
    </row>
    <row r="125" spans="1:21" ht="15.5" x14ac:dyDescent="0.35">
      <c r="A125" s="47"/>
      <c r="B125" s="47"/>
      <c r="C125" s="29"/>
      <c r="D125" s="29"/>
      <c r="E125" s="29"/>
      <c r="F125" s="29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42"/>
      <c r="U125">
        <f>SUM(C125:T125)</f>
        <v>0</v>
      </c>
    </row>
    <row r="126" spans="1:21" ht="15.5" x14ac:dyDescent="0.35">
      <c r="A126" s="26"/>
      <c r="B126" s="27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U126">
        <f>SUM(C126:T126)</f>
        <v>0</v>
      </c>
    </row>
    <row r="127" spans="1:21" ht="15.5" x14ac:dyDescent="0.35">
      <c r="A127" s="26"/>
      <c r="B127" s="26"/>
      <c r="C127" s="35"/>
      <c r="D127" s="35"/>
      <c r="E127" s="35"/>
      <c r="F127" s="35"/>
      <c r="G127" s="35"/>
      <c r="H127" s="35"/>
      <c r="I127" s="35"/>
      <c r="J127" s="35"/>
      <c r="K127" s="29"/>
      <c r="L127" s="29"/>
      <c r="M127" s="29"/>
      <c r="N127" s="29"/>
      <c r="O127" s="28"/>
      <c r="P127" s="28"/>
      <c r="Q127" s="28"/>
      <c r="R127" s="28"/>
      <c r="U127">
        <f>SUM(C127:T127)</f>
        <v>0</v>
      </c>
    </row>
    <row r="128" spans="1:21" ht="15.5" x14ac:dyDescent="0.35">
      <c r="A128" s="47"/>
      <c r="B128" s="47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8"/>
      <c r="P128" s="28"/>
      <c r="Q128" s="28"/>
      <c r="R128" s="28"/>
      <c r="U128">
        <f>SUM(C128:T128)</f>
        <v>0</v>
      </c>
    </row>
    <row r="129" spans="1:21" ht="15.5" x14ac:dyDescent="0.35">
      <c r="A129" s="20"/>
      <c r="B129" s="21"/>
      <c r="U129">
        <f>SUM(C129:T129)</f>
        <v>0</v>
      </c>
    </row>
    <row r="130" spans="1:21" ht="15.5" x14ac:dyDescent="0.35">
      <c r="A130" s="20"/>
      <c r="B130" s="21"/>
      <c r="C130" s="3"/>
      <c r="D130" s="3"/>
      <c r="E130" s="3"/>
      <c r="F130" s="3"/>
      <c r="U130">
        <f>SUM(C130:T130)</f>
        <v>0</v>
      </c>
    </row>
    <row r="131" spans="1:21" ht="15.5" x14ac:dyDescent="0.35">
      <c r="A131" s="26"/>
      <c r="B131" s="27"/>
      <c r="C131" s="29"/>
      <c r="D131" s="29"/>
      <c r="E131" s="29"/>
      <c r="F131" s="29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U131">
        <f>SUM(C131:T131)</f>
        <v>0</v>
      </c>
    </row>
    <row r="132" spans="1:21" ht="15.5" x14ac:dyDescent="0.35">
      <c r="A132" s="47"/>
      <c r="B132" s="47"/>
      <c r="C132" s="29"/>
      <c r="D132" s="29"/>
      <c r="E132" s="29"/>
      <c r="F132" s="29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U132">
        <f>SUM(C132:T132)</f>
        <v>0</v>
      </c>
    </row>
    <row r="133" spans="1:21" ht="15.5" x14ac:dyDescent="0.35">
      <c r="A133" s="47"/>
      <c r="B133" s="47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U133">
        <f>SUM(C133:T133)</f>
        <v>0</v>
      </c>
    </row>
    <row r="134" spans="1:21" ht="15.5" x14ac:dyDescent="0.35">
      <c r="A134" s="20"/>
      <c r="B134" s="20"/>
      <c r="U134">
        <f>SUM(C134:T134)</f>
        <v>0</v>
      </c>
    </row>
    <row r="135" spans="1:21" ht="15.5" x14ac:dyDescent="0.35">
      <c r="A135" s="9"/>
      <c r="B135" s="9"/>
      <c r="C135" s="3"/>
      <c r="D135" s="3"/>
      <c r="E135" s="3"/>
      <c r="F135" s="3"/>
      <c r="U135">
        <f>SUM(C135:T135)</f>
        <v>0</v>
      </c>
    </row>
    <row r="136" spans="1:21" ht="15.5" x14ac:dyDescent="0.35">
      <c r="A136" s="30"/>
      <c r="B136" s="30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U136">
        <f>SUM(C136:T136)</f>
        <v>0</v>
      </c>
    </row>
    <row r="137" spans="1:21" ht="15.5" x14ac:dyDescent="0.35">
      <c r="A137" s="47"/>
      <c r="B137" s="47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U137">
        <f>SUM(C137:T137)</f>
        <v>0</v>
      </c>
    </row>
    <row r="138" spans="1:21" ht="15.5" x14ac:dyDescent="0.35">
      <c r="A138" s="47"/>
      <c r="B138" s="47"/>
      <c r="C138" s="48"/>
      <c r="D138" s="48"/>
      <c r="E138" s="48"/>
      <c r="F138" s="48"/>
      <c r="G138" s="48"/>
      <c r="H138" s="4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U138">
        <f>SUM(C138:T138)</f>
        <v>0</v>
      </c>
    </row>
    <row r="139" spans="1:21" ht="15.5" x14ac:dyDescent="0.35">
      <c r="A139" s="20"/>
      <c r="B139" s="21"/>
      <c r="C139" s="3"/>
      <c r="D139" s="3"/>
      <c r="E139" s="3"/>
      <c r="F139" s="3"/>
      <c r="U139">
        <f>SUM(C139:T139)</f>
        <v>0</v>
      </c>
    </row>
    <row r="140" spans="1:21" ht="15.5" x14ac:dyDescent="0.35">
      <c r="A140" s="26"/>
      <c r="B140" s="27"/>
      <c r="C140" s="35"/>
      <c r="D140" s="35"/>
      <c r="E140" s="35"/>
      <c r="F140" s="35"/>
      <c r="G140" s="35"/>
      <c r="H140" s="35"/>
      <c r="I140" s="35"/>
      <c r="J140" s="35"/>
      <c r="K140" s="29"/>
      <c r="L140" s="29"/>
      <c r="M140" s="29"/>
      <c r="N140" s="29"/>
      <c r="O140" s="28"/>
      <c r="P140" s="28"/>
      <c r="Q140" s="28"/>
      <c r="R140" s="28"/>
      <c r="U140">
        <f>SUM(C140:T140)</f>
        <v>0</v>
      </c>
    </row>
    <row r="141" spans="1:21" ht="15.5" x14ac:dyDescent="0.35">
      <c r="A141" s="47"/>
      <c r="B141" s="47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U141">
        <f>SUM(C141:T141)</f>
        <v>0</v>
      </c>
    </row>
    <row r="142" spans="1:21" ht="15.5" x14ac:dyDescent="0.35">
      <c r="A142" s="9"/>
      <c r="B142" s="9"/>
      <c r="U142">
        <f>SUM(C142:T142)</f>
        <v>0</v>
      </c>
    </row>
    <row r="143" spans="1:21" ht="15.5" x14ac:dyDescent="0.35">
      <c r="A143" s="47"/>
      <c r="B143" s="47"/>
      <c r="C143" s="35"/>
      <c r="D143" s="35"/>
      <c r="E143" s="35"/>
      <c r="F143" s="35"/>
      <c r="G143" s="35"/>
      <c r="H143" s="35"/>
      <c r="I143" s="35"/>
      <c r="J143" s="35"/>
      <c r="K143" s="29"/>
      <c r="L143" s="29"/>
      <c r="M143" s="29"/>
      <c r="N143" s="29"/>
      <c r="O143" s="28"/>
      <c r="P143" s="28"/>
      <c r="Q143" s="42"/>
      <c r="R143" s="28"/>
      <c r="U143">
        <f>SUM(C143:T143)</f>
        <v>0</v>
      </c>
    </row>
    <row r="144" spans="1:21" ht="15.5" x14ac:dyDescent="0.35">
      <c r="A144" s="9"/>
      <c r="B144" s="9"/>
      <c r="C144" s="9"/>
      <c r="D144" s="9"/>
      <c r="E144" s="10"/>
      <c r="F144" s="10"/>
      <c r="G144" s="11"/>
      <c r="H144" s="11"/>
      <c r="U144">
        <f>SUM(C144:T144)</f>
        <v>0</v>
      </c>
    </row>
    <row r="145" spans="1:21" ht="15.5" x14ac:dyDescent="0.35">
      <c r="A145" s="9"/>
      <c r="B145" s="9"/>
      <c r="C145" s="3"/>
      <c r="D145" s="3"/>
      <c r="E145" s="3"/>
      <c r="F145" s="3"/>
      <c r="U145">
        <f>SUM(C145:T145)</f>
        <v>0</v>
      </c>
    </row>
    <row r="146" spans="1:21" ht="15.5" x14ac:dyDescent="0.35">
      <c r="A146" s="30"/>
      <c r="B146" s="30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U146">
        <f>SUM(C146:T146)</f>
        <v>0</v>
      </c>
    </row>
    <row r="147" spans="1:21" ht="15.5" x14ac:dyDescent="0.35">
      <c r="A147" s="47"/>
      <c r="B147" s="47"/>
      <c r="C147" s="29"/>
      <c r="D147" s="29"/>
      <c r="E147" s="29"/>
      <c r="F147" s="29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U147">
        <f>SUM(C147:T147)</f>
        <v>0</v>
      </c>
    </row>
    <row r="148" spans="1:21" ht="15.5" x14ac:dyDescent="0.35">
      <c r="A148" s="22"/>
      <c r="B148" s="22"/>
      <c r="C148" s="11"/>
      <c r="D148" s="11"/>
      <c r="E148" s="11"/>
      <c r="F148" s="11"/>
      <c r="G148" s="11"/>
      <c r="H148" s="11"/>
      <c r="U148">
        <f>SUM(C148:T148)</f>
        <v>0</v>
      </c>
    </row>
    <row r="149" spans="1:21" ht="15.5" x14ac:dyDescent="0.35">
      <c r="A149" s="22"/>
      <c r="B149" s="22"/>
      <c r="C149" s="3"/>
      <c r="D149" s="3"/>
      <c r="E149" s="3"/>
      <c r="F149" s="3"/>
      <c r="U149">
        <f>SUM(C149:T149)</f>
        <v>0</v>
      </c>
    </row>
    <row r="150" spans="1:21" ht="15.5" x14ac:dyDescent="0.35">
      <c r="A150" s="47"/>
      <c r="B150" s="47"/>
      <c r="C150" s="30"/>
      <c r="D150" s="30"/>
      <c r="E150" s="35"/>
      <c r="F150" s="35"/>
      <c r="G150" s="48"/>
      <c r="H150" s="4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U150">
        <f>SUM(C150:T150)</f>
        <v>0</v>
      </c>
    </row>
    <row r="151" spans="1:21" ht="15.5" x14ac:dyDescent="0.35">
      <c r="A151" s="47"/>
      <c r="B151" s="47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U151">
        <f>SUM(C151:T151)</f>
        <v>0</v>
      </c>
    </row>
    <row r="152" spans="1:21" ht="15.5" x14ac:dyDescent="0.35">
      <c r="A152" s="20"/>
      <c r="B152" s="21"/>
      <c r="C152" s="11"/>
      <c r="D152" s="11"/>
      <c r="E152" s="11"/>
      <c r="F152" s="11"/>
      <c r="G152" s="11"/>
      <c r="H152" s="11"/>
      <c r="U152">
        <f>SUM(C152:T152)</f>
        <v>0</v>
      </c>
    </row>
    <row r="153" spans="1:21" ht="15.5" x14ac:dyDescent="0.35">
      <c r="A153" s="20"/>
      <c r="B153" s="21"/>
      <c r="U153">
        <f>SUM(C153:T153)</f>
        <v>0</v>
      </c>
    </row>
    <row r="154" spans="1:21" ht="15.5" x14ac:dyDescent="0.35">
      <c r="A154" s="26"/>
      <c r="B154" s="27"/>
      <c r="C154" s="35"/>
      <c r="D154" s="35"/>
      <c r="E154" s="35"/>
      <c r="F154" s="35"/>
      <c r="G154" s="35"/>
      <c r="H154" s="35"/>
      <c r="I154" s="35"/>
      <c r="J154" s="35"/>
      <c r="K154" s="29"/>
      <c r="L154" s="29"/>
      <c r="M154" s="29"/>
      <c r="N154" s="29"/>
      <c r="O154" s="28"/>
      <c r="P154" s="28"/>
      <c r="Q154" s="28"/>
      <c r="R154" s="28"/>
      <c r="U154">
        <f>SUM(C154:T154)</f>
        <v>0</v>
      </c>
    </row>
    <row r="155" spans="1:21" ht="15.5" x14ac:dyDescent="0.35">
      <c r="A155" s="47"/>
      <c r="B155" s="47"/>
      <c r="C155" s="35"/>
      <c r="D155" s="35"/>
      <c r="E155" s="35"/>
      <c r="F155" s="35"/>
      <c r="G155" s="48"/>
      <c r="H155" s="4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U155">
        <f>SUM(C155:T155)</f>
        <v>0</v>
      </c>
    </row>
    <row r="156" spans="1:21" ht="15.5" x14ac:dyDescent="0.35">
      <c r="A156" s="20"/>
      <c r="B156" s="21"/>
      <c r="C156" s="3"/>
      <c r="D156" s="3"/>
      <c r="E156" s="3"/>
      <c r="F156" s="3"/>
      <c r="U156">
        <f>SUM(C156:T156)</f>
        <v>0</v>
      </c>
    </row>
    <row r="157" spans="1:21" ht="15.5" x14ac:dyDescent="0.35">
      <c r="A157" s="47"/>
      <c r="B157" s="47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U157">
        <f>SUM(C157:T157)</f>
        <v>0</v>
      </c>
    </row>
    <row r="158" spans="1:21" ht="15.5" x14ac:dyDescent="0.35">
      <c r="A158" s="47"/>
      <c r="B158" s="47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U158">
        <f>SUM(C158:T158)</f>
        <v>0</v>
      </c>
    </row>
    <row r="159" spans="1:21" ht="15.5" x14ac:dyDescent="0.35">
      <c r="A159" s="20"/>
      <c r="B159" s="21"/>
      <c r="U159">
        <f>SUM(C159:T159)</f>
        <v>0</v>
      </c>
    </row>
    <row r="160" spans="1:21" ht="15.5" x14ac:dyDescent="0.35">
      <c r="A160" s="20"/>
      <c r="B160" s="21"/>
      <c r="U160">
        <f>SUM(C160:T160)</f>
        <v>0</v>
      </c>
    </row>
    <row r="161" spans="1:21" ht="15.5" x14ac:dyDescent="0.35">
      <c r="A161" s="26"/>
      <c r="B161" s="27"/>
      <c r="C161" s="35"/>
      <c r="D161" s="35"/>
      <c r="E161" s="35"/>
      <c r="F161" s="35"/>
      <c r="G161" s="35"/>
      <c r="H161" s="35"/>
      <c r="I161" s="35"/>
      <c r="J161" s="35"/>
      <c r="K161" s="29"/>
      <c r="L161" s="29"/>
      <c r="M161" s="29"/>
      <c r="N161" s="29"/>
      <c r="O161" s="28"/>
      <c r="P161" s="28"/>
      <c r="Q161" s="28"/>
      <c r="R161" s="28"/>
      <c r="U161">
        <f>SUM(C161:T161)</f>
        <v>0</v>
      </c>
    </row>
    <row r="162" spans="1:21" ht="15.5" x14ac:dyDescent="0.35">
      <c r="A162" s="47"/>
      <c r="B162" s="47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8"/>
      <c r="P162" s="28"/>
      <c r="Q162" s="28"/>
      <c r="R162" s="28"/>
      <c r="U162">
        <f>SUM(C162:T162)</f>
        <v>0</v>
      </c>
    </row>
    <row r="163" spans="1:21" ht="15.5" x14ac:dyDescent="0.35">
      <c r="A163" s="47"/>
      <c r="B163" s="47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U163">
        <f>SUM(C163:T163)</f>
        <v>0</v>
      </c>
    </row>
    <row r="164" spans="1:21" ht="15.5" x14ac:dyDescent="0.35">
      <c r="A164" s="20"/>
      <c r="B164" s="21"/>
      <c r="C164" s="10"/>
      <c r="D164" s="10"/>
      <c r="E164" s="10"/>
      <c r="F164" s="10"/>
      <c r="G164" s="11"/>
      <c r="H164" s="11"/>
      <c r="U164">
        <f>SUM(C164:T164)</f>
        <v>0</v>
      </c>
    </row>
    <row r="165" spans="1:21" ht="15.5" x14ac:dyDescent="0.35">
      <c r="A165" s="47"/>
      <c r="B165" s="47"/>
      <c r="C165" s="35"/>
      <c r="D165" s="35"/>
      <c r="E165" s="35"/>
      <c r="F165" s="35"/>
      <c r="G165" s="48"/>
      <c r="H165" s="4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U165">
        <f>SUM(C165:T165)</f>
        <v>0</v>
      </c>
    </row>
    <row r="166" spans="1:21" ht="15.5" x14ac:dyDescent="0.35">
      <c r="A166" s="20"/>
      <c r="B166" s="20"/>
      <c r="U166">
        <f>SUM(C166:T166)</f>
        <v>0</v>
      </c>
    </row>
    <row r="167" spans="1:21" ht="15.5" x14ac:dyDescent="0.35">
      <c r="A167" s="22"/>
      <c r="B167" s="22"/>
      <c r="U167">
        <f>SUM(C167:T167)</f>
        <v>0</v>
      </c>
    </row>
    <row r="168" spans="1:21" ht="15.5" x14ac:dyDescent="0.35">
      <c r="A168" s="32"/>
      <c r="B168" s="32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8"/>
      <c r="P168" s="28"/>
      <c r="Q168" s="28"/>
      <c r="R168" s="28"/>
      <c r="U168">
        <f>SUM(C168:T168)</f>
        <v>0</v>
      </c>
    </row>
    <row r="169" spans="1:21" ht="15.5" x14ac:dyDescent="0.35">
      <c r="A169" s="47"/>
      <c r="B169" s="47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U169">
        <f>SUM(C169:T169)</f>
        <v>0</v>
      </c>
    </row>
    <row r="170" spans="1:21" ht="15.5" x14ac:dyDescent="0.35">
      <c r="A170" s="26"/>
      <c r="B170" s="27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U170">
        <f>SUM(C170:T170)</f>
        <v>0</v>
      </c>
    </row>
    <row r="171" spans="1:21" ht="15.5" x14ac:dyDescent="0.35">
      <c r="A171" s="47"/>
      <c r="B171" s="47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U171">
        <f>SUM(C171:T171)</f>
        <v>0</v>
      </c>
    </row>
    <row r="172" spans="1:21" ht="15.5" x14ac:dyDescent="0.35">
      <c r="A172" s="20"/>
      <c r="B172" s="21"/>
      <c r="U172">
        <f>SUM(C172:T172)</f>
        <v>0</v>
      </c>
    </row>
    <row r="173" spans="1:21" ht="15.5" x14ac:dyDescent="0.35">
      <c r="A173" s="20"/>
      <c r="B173" s="21"/>
      <c r="C173" s="3"/>
      <c r="D173" s="3"/>
      <c r="E173" s="3"/>
      <c r="F173" s="3"/>
      <c r="U173">
        <f>SUM(C173:T173)</f>
        <v>0</v>
      </c>
    </row>
    <row r="174" spans="1:21" ht="15.5" x14ac:dyDescent="0.35">
      <c r="A174" s="47"/>
      <c r="B174" s="47"/>
      <c r="C174" s="35"/>
      <c r="D174" s="35"/>
      <c r="E174" s="35"/>
      <c r="F174" s="35"/>
      <c r="G174" s="48"/>
      <c r="H174" s="4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U174">
        <f>SUM(C174:T174)</f>
        <v>0</v>
      </c>
    </row>
    <row r="175" spans="1:21" ht="15.5" x14ac:dyDescent="0.35">
      <c r="A175" s="22"/>
      <c r="B175" s="22"/>
      <c r="C175" s="3"/>
      <c r="D175" s="3"/>
      <c r="E175" s="3"/>
      <c r="F175" s="3"/>
      <c r="U175">
        <f>SUM(C175:T175)</f>
        <v>0</v>
      </c>
    </row>
    <row r="176" spans="1:21" ht="15.5" x14ac:dyDescent="0.35">
      <c r="A176" s="47"/>
      <c r="B176" s="47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U176">
        <f>SUM(C176:T176)</f>
        <v>0</v>
      </c>
    </row>
    <row r="177" spans="1:21" ht="15.5" x14ac:dyDescent="0.35">
      <c r="A177" s="47"/>
      <c r="B177" s="47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U177">
        <f>SUM(C177:T177)</f>
        <v>0</v>
      </c>
    </row>
    <row r="178" spans="1:21" ht="15.5" x14ac:dyDescent="0.35">
      <c r="A178" s="20"/>
      <c r="B178" s="21"/>
      <c r="C178" s="3"/>
      <c r="D178" s="3"/>
      <c r="E178" s="3"/>
      <c r="F178" s="3"/>
      <c r="U178">
        <f>SUM(C178:T178)</f>
        <v>0</v>
      </c>
    </row>
    <row r="179" spans="1:21" ht="15.5" x14ac:dyDescent="0.35">
      <c r="A179" s="47"/>
      <c r="B179" s="47"/>
      <c r="C179" s="29"/>
      <c r="D179" s="29"/>
      <c r="E179" s="29"/>
      <c r="F179" s="29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U179">
        <f>SUM(C179:T179)</f>
        <v>0</v>
      </c>
    </row>
    <row r="180" spans="1:21" ht="15.5" x14ac:dyDescent="0.35">
      <c r="A180" s="20"/>
      <c r="B180" s="20"/>
      <c r="U180">
        <f>SUM(C180:T180)</f>
        <v>0</v>
      </c>
    </row>
    <row r="181" spans="1:21" ht="15.5" x14ac:dyDescent="0.35">
      <c r="A181" s="26"/>
      <c r="B181" s="26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8"/>
      <c r="P181" s="28"/>
      <c r="Q181" s="28"/>
      <c r="R181" s="28"/>
      <c r="U181">
        <f>SUM(C181:T181)</f>
        <v>0</v>
      </c>
    </row>
    <row r="182" spans="1:21" ht="15.5" x14ac:dyDescent="0.35">
      <c r="A182" s="47"/>
      <c r="B182" s="47"/>
      <c r="C182" s="35"/>
      <c r="D182" s="35"/>
      <c r="E182" s="35"/>
      <c r="F182" s="35"/>
      <c r="G182" s="35"/>
      <c r="H182" s="35"/>
      <c r="I182" s="35"/>
      <c r="J182" s="35"/>
      <c r="K182" s="29"/>
      <c r="L182" s="29"/>
      <c r="M182" s="29"/>
      <c r="N182" s="29"/>
      <c r="O182" s="28"/>
      <c r="P182" s="28"/>
      <c r="Q182" s="28"/>
      <c r="R182" s="42"/>
      <c r="U182">
        <f>SUM(C182:T182)</f>
        <v>0</v>
      </c>
    </row>
    <row r="183" spans="1:21" ht="15.5" x14ac:dyDescent="0.35">
      <c r="A183" s="20"/>
      <c r="B183" s="21"/>
      <c r="C183" s="3"/>
      <c r="D183" s="3"/>
      <c r="E183" s="3"/>
      <c r="F183" s="3"/>
      <c r="U183">
        <f>SUM(C183:T183)</f>
        <v>0</v>
      </c>
    </row>
    <row r="184" spans="1:21" ht="15.5" x14ac:dyDescent="0.35">
      <c r="A184" s="47"/>
      <c r="B184" s="47"/>
      <c r="C184" s="29"/>
      <c r="D184" s="29"/>
      <c r="E184" s="29"/>
      <c r="F184" s="29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U184">
        <f>SUM(C184:T184)</f>
        <v>0</v>
      </c>
    </row>
    <row r="185" spans="1:21" ht="15.5" x14ac:dyDescent="0.35">
      <c r="A185" s="20"/>
      <c r="B185" s="21"/>
      <c r="C185" s="10"/>
      <c r="D185" s="10"/>
      <c r="E185" s="10"/>
      <c r="F185" s="10"/>
      <c r="G185" s="11"/>
      <c r="H185" s="11"/>
      <c r="U185">
        <f>SUM(C185:T185)</f>
        <v>0</v>
      </c>
    </row>
    <row r="186" spans="1:21" ht="15.5" x14ac:dyDescent="0.35">
      <c r="A186" s="20"/>
      <c r="B186" s="21"/>
      <c r="C186" s="3"/>
      <c r="D186" s="3"/>
      <c r="E186" s="3"/>
      <c r="F186" s="3"/>
      <c r="U186">
        <f>SUM(C186:T186)</f>
        <v>0</v>
      </c>
    </row>
    <row r="187" spans="1:21" ht="15.5" x14ac:dyDescent="0.35">
      <c r="A187" s="20"/>
      <c r="B187" s="21"/>
      <c r="C187" s="3"/>
      <c r="D187" s="3"/>
      <c r="E187" s="3"/>
      <c r="F187" s="3"/>
      <c r="U187">
        <f>SUM(C187:T187)</f>
        <v>0</v>
      </c>
    </row>
    <row r="188" spans="1:21" ht="15.5" x14ac:dyDescent="0.35">
      <c r="A188" s="26"/>
      <c r="B188" s="27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U188">
        <f>SUM(C188:T188)</f>
        <v>0</v>
      </c>
    </row>
    <row r="189" spans="1:21" ht="15.5" x14ac:dyDescent="0.35">
      <c r="A189" s="47"/>
      <c r="B189" s="47"/>
      <c r="C189" s="29"/>
      <c r="D189" s="29"/>
      <c r="E189" s="29"/>
      <c r="F189" s="29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U189">
        <f>SUM(C189:T189)</f>
        <v>0</v>
      </c>
    </row>
    <row r="190" spans="1:21" ht="15.5" x14ac:dyDescent="0.35">
      <c r="A190" s="20"/>
      <c r="B190" s="21"/>
      <c r="U190">
        <f>SUM(C190:T190)</f>
        <v>0</v>
      </c>
    </row>
    <row r="191" spans="1:21" ht="15.5" x14ac:dyDescent="0.35">
      <c r="A191" s="20"/>
      <c r="B191" s="21"/>
      <c r="C191" s="3"/>
      <c r="D191" s="3"/>
      <c r="E191" s="3"/>
      <c r="F191" s="3"/>
      <c r="U191">
        <f>SUM(C191:T191)</f>
        <v>0</v>
      </c>
    </row>
    <row r="192" spans="1:21" ht="15.5" x14ac:dyDescent="0.35">
      <c r="A192" s="26"/>
      <c r="B192" s="27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U192">
        <f>SUM(C192:T192)</f>
        <v>0</v>
      </c>
    </row>
    <row r="193" spans="1:21" ht="15.5" x14ac:dyDescent="0.35">
      <c r="A193" s="47"/>
      <c r="B193" s="47"/>
      <c r="C193" s="29"/>
      <c r="D193" s="29"/>
      <c r="E193" s="29"/>
      <c r="F193" s="29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U193">
        <f>SUM(C193:T193)</f>
        <v>0</v>
      </c>
    </row>
    <row r="194" spans="1:21" ht="15.5" x14ac:dyDescent="0.35">
      <c r="A194" s="47"/>
      <c r="B194" s="47"/>
      <c r="C194" s="29"/>
      <c r="D194" s="29"/>
      <c r="E194" s="29"/>
      <c r="F194" s="29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42"/>
      <c r="R194" s="28"/>
      <c r="U194">
        <f>SUM(C194:T194)</f>
        <v>0</v>
      </c>
    </row>
    <row r="195" spans="1:21" ht="15.5" x14ac:dyDescent="0.35">
      <c r="A195" s="47"/>
      <c r="B195" s="47"/>
      <c r="C195" s="35"/>
      <c r="D195" s="35"/>
      <c r="E195" s="35"/>
      <c r="F195" s="35"/>
      <c r="G195" s="35"/>
      <c r="H195" s="35"/>
      <c r="I195" s="35"/>
      <c r="J195" s="35"/>
      <c r="K195" s="29"/>
      <c r="L195" s="29"/>
      <c r="M195" s="28"/>
      <c r="N195" s="29"/>
      <c r="O195" s="28"/>
      <c r="P195" s="28"/>
      <c r="Q195" s="42"/>
      <c r="R195" s="28"/>
      <c r="U195">
        <f>SUM(C195:T195)</f>
        <v>0</v>
      </c>
    </row>
    <row r="196" spans="1:21" ht="15.5" x14ac:dyDescent="0.35">
      <c r="A196" s="47"/>
      <c r="B196" s="47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U196">
        <f>SUM(C196:T196)</f>
        <v>0</v>
      </c>
    </row>
    <row r="197" spans="1:21" ht="15.5" x14ac:dyDescent="0.35">
      <c r="A197" s="47"/>
      <c r="B197" s="47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42"/>
      <c r="R197" s="42"/>
      <c r="U197">
        <f>SUM(C197:T197)</f>
        <v>0</v>
      </c>
    </row>
    <row r="198" spans="1:21" ht="15.5" x14ac:dyDescent="0.35">
      <c r="A198" s="47"/>
      <c r="B198" s="47"/>
      <c r="C198" s="29"/>
      <c r="D198" s="29"/>
      <c r="E198" s="29"/>
      <c r="F198" s="29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U198">
        <f>SUM(C198:T198)</f>
        <v>0</v>
      </c>
    </row>
    <row r="199" spans="1:21" ht="15.5" x14ac:dyDescent="0.35">
      <c r="A199" s="47"/>
      <c r="B199" s="47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U199">
        <f>SUM(C199:T199)</f>
        <v>0</v>
      </c>
    </row>
    <row r="200" spans="1:21" ht="15.5" x14ac:dyDescent="0.35">
      <c r="A200" s="47"/>
      <c r="B200" s="47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U200">
        <f>SUM(C200:T200)</f>
        <v>0</v>
      </c>
    </row>
    <row r="201" spans="1:21" ht="15.5" x14ac:dyDescent="0.35">
      <c r="A201" s="47"/>
      <c r="B201" s="47"/>
      <c r="C201" s="29"/>
      <c r="D201" s="29"/>
      <c r="E201" s="29"/>
      <c r="F201" s="29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U201">
        <f>SUM(C201:T201)</f>
        <v>0</v>
      </c>
    </row>
    <row r="202" spans="1:21" ht="15.5" x14ac:dyDescent="0.35">
      <c r="A202" s="47"/>
      <c r="B202" s="47"/>
      <c r="C202" s="35"/>
      <c r="D202" s="35"/>
      <c r="E202" s="35"/>
      <c r="F202" s="35"/>
      <c r="G202" s="35"/>
      <c r="H202" s="35"/>
      <c r="I202" s="35"/>
      <c r="J202" s="35"/>
      <c r="K202" s="29"/>
      <c r="L202" s="29"/>
      <c r="M202" s="29"/>
      <c r="N202" s="29"/>
      <c r="O202" s="28"/>
      <c r="P202" s="28"/>
      <c r="Q202" s="42"/>
      <c r="R202" s="28"/>
      <c r="U202">
        <f>SUM(C202:T202)</f>
        <v>0</v>
      </c>
    </row>
    <row r="203" spans="1:21" ht="15.5" x14ac:dyDescent="0.35">
      <c r="A203" s="47"/>
      <c r="B203" s="47"/>
      <c r="C203" s="29"/>
      <c r="D203" s="29"/>
      <c r="E203" s="29"/>
      <c r="F203" s="29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42"/>
      <c r="R203" s="28"/>
      <c r="U203">
        <f>SUM(C203:T203)</f>
        <v>0</v>
      </c>
    </row>
    <row r="204" spans="1:21" ht="15.5" x14ac:dyDescent="0.35">
      <c r="A204" s="47"/>
      <c r="B204" s="47"/>
      <c r="C204" s="29"/>
      <c r="D204" s="29"/>
      <c r="E204" s="29"/>
      <c r="F204" s="29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U204">
        <f>SUM(C204:T204)</f>
        <v>0</v>
      </c>
    </row>
    <row r="205" spans="1:21" ht="15.5" x14ac:dyDescent="0.35">
      <c r="A205" s="47"/>
      <c r="B205" s="47"/>
      <c r="C205" s="29"/>
      <c r="D205" s="29"/>
      <c r="E205" s="29"/>
      <c r="F205" s="29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42"/>
      <c r="R205" s="28"/>
      <c r="U205">
        <f>SUM(C205:T205)</f>
        <v>0</v>
      </c>
    </row>
    <row r="206" spans="1:21" ht="15.5" x14ac:dyDescent="0.35">
      <c r="A206" s="47"/>
      <c r="B206" s="47"/>
      <c r="C206" s="48"/>
      <c r="D206" s="48"/>
      <c r="E206" s="48"/>
      <c r="F206" s="48"/>
      <c r="G206" s="48"/>
      <c r="H206" s="4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U206">
        <f>SUM(C206:T206)</f>
        <v>0</v>
      </c>
    </row>
    <row r="207" spans="1:21" ht="15.5" x14ac:dyDescent="0.35">
      <c r="A207" s="47"/>
      <c r="B207" s="47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U207">
        <f>SUM(C207:T207)</f>
        <v>0</v>
      </c>
    </row>
    <row r="208" spans="1:21" ht="15.5" x14ac:dyDescent="0.35">
      <c r="A208" s="47"/>
      <c r="B208" s="47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U208">
        <f>SUM(C208:T208)</f>
        <v>0</v>
      </c>
    </row>
    <row r="209" spans="1:21" ht="15.5" x14ac:dyDescent="0.35">
      <c r="A209" s="47"/>
      <c r="B209" s="47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U209">
        <f>SUM(C209:T209)</f>
        <v>0</v>
      </c>
    </row>
    <row r="210" spans="1:21" ht="15.5" x14ac:dyDescent="0.35">
      <c r="A210" s="47"/>
      <c r="B210" s="47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U210">
        <f>SUM(C210:T210)</f>
        <v>0</v>
      </c>
    </row>
    <row r="211" spans="1:21" ht="15.5" x14ac:dyDescent="0.35">
      <c r="A211" s="47"/>
      <c r="B211" s="47"/>
      <c r="C211" s="35"/>
      <c r="D211" s="35"/>
      <c r="E211" s="35"/>
      <c r="F211" s="35"/>
      <c r="G211" s="35"/>
      <c r="H211" s="35"/>
      <c r="I211" s="35"/>
      <c r="J211" s="35"/>
      <c r="K211" s="29"/>
      <c r="L211" s="29"/>
      <c r="M211" s="29"/>
      <c r="N211" s="29"/>
      <c r="O211" s="28"/>
      <c r="P211" s="28"/>
      <c r="Q211" s="28"/>
      <c r="R211" s="42"/>
      <c r="U211">
        <f>SUM(C211:T211)</f>
        <v>0</v>
      </c>
    </row>
    <row r="212" spans="1:21" ht="15.5" x14ac:dyDescent="0.35">
      <c r="A212" s="47"/>
      <c r="B212" s="47"/>
      <c r="C212" s="29"/>
      <c r="D212" s="29"/>
      <c r="E212" s="29"/>
      <c r="F212" s="29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U212">
        <f>SUM(C212:T212)</f>
        <v>0</v>
      </c>
    </row>
    <row r="213" spans="1:21" ht="15.5" x14ac:dyDescent="0.35">
      <c r="A213" s="47"/>
      <c r="B213" s="47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8"/>
      <c r="P213" s="28"/>
      <c r="Q213" s="28"/>
      <c r="R213" s="42"/>
      <c r="U213">
        <f>SUM(C213:T213)</f>
        <v>0</v>
      </c>
    </row>
    <row r="214" spans="1:21" ht="15.5" x14ac:dyDescent="0.35">
      <c r="A214" s="47"/>
      <c r="B214" s="47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U214">
        <f>SUM(C214:T214)</f>
        <v>0</v>
      </c>
    </row>
    <row r="215" spans="1:21" ht="15.5" x14ac:dyDescent="0.35">
      <c r="A215" s="47"/>
      <c r="B215" s="47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U215">
        <f>SUM(C215:T215)</f>
        <v>0</v>
      </c>
    </row>
    <row r="216" spans="1:21" ht="15.5" x14ac:dyDescent="0.35">
      <c r="A216" s="47"/>
      <c r="B216" s="47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U216">
        <f>SUM(C216:T216)</f>
        <v>0</v>
      </c>
    </row>
    <row r="217" spans="1:21" ht="15.5" x14ac:dyDescent="0.35">
      <c r="A217" s="47"/>
      <c r="B217" s="47"/>
      <c r="C217" s="29"/>
      <c r="D217" s="29"/>
      <c r="E217" s="29"/>
      <c r="F217" s="29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42"/>
      <c r="U217">
        <f>SUM(C217:T217)</f>
        <v>0</v>
      </c>
    </row>
    <row r="218" spans="1:21" ht="15.5" x14ac:dyDescent="0.35">
      <c r="A218" s="47"/>
      <c r="B218" s="47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42"/>
      <c r="U218">
        <f>SUM(C218:T218)</f>
        <v>0</v>
      </c>
    </row>
    <row r="219" spans="1:21" ht="15.5" x14ac:dyDescent="0.35">
      <c r="A219" s="47"/>
      <c r="B219" s="47"/>
      <c r="C219" s="35"/>
      <c r="D219" s="35"/>
      <c r="E219" s="35"/>
      <c r="F219" s="35"/>
      <c r="G219" s="35"/>
      <c r="H219" s="35"/>
      <c r="I219" s="35"/>
      <c r="J219" s="35"/>
      <c r="K219" s="29"/>
      <c r="L219" s="29"/>
      <c r="M219" s="29"/>
      <c r="N219" s="29"/>
      <c r="O219" s="28"/>
      <c r="P219" s="28"/>
      <c r="Q219" s="42"/>
      <c r="R219" s="28"/>
      <c r="U219">
        <f>SUM(C219:T219)</f>
        <v>0</v>
      </c>
    </row>
    <row r="220" spans="1:21" ht="15.5" x14ac:dyDescent="0.35">
      <c r="A220" s="47"/>
      <c r="B220" s="47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U220">
        <f>SUM(C220:T220)</f>
        <v>0</v>
      </c>
    </row>
    <row r="221" spans="1:21" ht="15.5" x14ac:dyDescent="0.35">
      <c r="A221" s="47"/>
      <c r="B221" s="47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8"/>
      <c r="P221" s="28"/>
      <c r="Q221" s="28"/>
      <c r="R221" s="42"/>
    </row>
  </sheetData>
  <sortState xmlns:xlrd2="http://schemas.microsoft.com/office/spreadsheetml/2017/richdata2" ref="A3:U87">
    <sortCondition descending="1" ref="U3:U87"/>
  </sortState>
  <mergeCells count="1">
    <mergeCell ref="A1:U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103FD-D406-486A-8CAA-F842060C0996}">
  <dimension ref="A1:U122"/>
  <sheetViews>
    <sheetView workbookViewId="0">
      <selection activeCell="M8" sqref="M8"/>
    </sheetView>
  </sheetViews>
  <sheetFormatPr defaultRowHeight="14.5" x14ac:dyDescent="0.35"/>
  <cols>
    <col min="1" max="1" width="13.81640625" customWidth="1"/>
    <col min="2" max="2" width="0" hidden="1" customWidth="1"/>
    <col min="3" max="5" width="8.6328125" hidden="1" customWidth="1"/>
    <col min="6" max="12" width="8.6328125" customWidth="1"/>
    <col min="13" max="13" width="12.453125" customWidth="1"/>
    <col min="14" max="14" width="11.36328125" customWidth="1"/>
  </cols>
  <sheetData>
    <row r="1" spans="1:21" ht="15" x14ac:dyDescent="0.35">
      <c r="A1" s="25" t="s">
        <v>10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ht="15" x14ac:dyDescent="0.35">
      <c r="A2" s="50" t="s">
        <v>1</v>
      </c>
      <c r="B2" s="50" t="s">
        <v>2</v>
      </c>
      <c r="C2" s="50" t="s">
        <v>7</v>
      </c>
      <c r="D2" s="50" t="s">
        <v>7</v>
      </c>
      <c r="E2" s="50" t="s">
        <v>8</v>
      </c>
      <c r="F2" s="50" t="s">
        <v>8</v>
      </c>
      <c r="G2" s="50" t="s">
        <v>3</v>
      </c>
      <c r="H2" s="50" t="s">
        <v>3</v>
      </c>
      <c r="I2" s="50" t="s">
        <v>4</v>
      </c>
      <c r="J2" s="50" t="s">
        <v>4</v>
      </c>
      <c r="K2" s="50" t="s">
        <v>5</v>
      </c>
      <c r="L2" s="50" t="s">
        <v>5</v>
      </c>
      <c r="M2" s="50" t="s">
        <v>9</v>
      </c>
      <c r="N2" s="50" t="s">
        <v>9</v>
      </c>
      <c r="O2" s="50" t="s">
        <v>158</v>
      </c>
      <c r="P2" s="50" t="s">
        <v>158</v>
      </c>
      <c r="Q2" s="50" t="s">
        <v>170</v>
      </c>
      <c r="R2" s="50" t="s">
        <v>170</v>
      </c>
      <c r="S2" s="1"/>
      <c r="T2" s="1"/>
      <c r="U2" s="1" t="s">
        <v>6</v>
      </c>
    </row>
    <row r="3" spans="1:21" ht="15.5" x14ac:dyDescent="0.35">
      <c r="A3" s="47" t="s">
        <v>54</v>
      </c>
      <c r="B3" s="47" t="s">
        <v>3</v>
      </c>
      <c r="C3" s="29">
        <v>80</v>
      </c>
      <c r="D3" s="29">
        <f>50+90</f>
        <v>140</v>
      </c>
      <c r="E3" s="29">
        <v>180</v>
      </c>
      <c r="F3" s="29">
        <v>170</v>
      </c>
      <c r="G3" s="29">
        <v>210</v>
      </c>
      <c r="H3" s="29">
        <v>190</v>
      </c>
      <c r="I3" s="29">
        <v>130</v>
      </c>
      <c r="J3" s="29">
        <v>260</v>
      </c>
      <c r="K3" s="29">
        <v>60</v>
      </c>
      <c r="L3" s="29">
        <v>90</v>
      </c>
      <c r="M3" s="28"/>
      <c r="N3" s="29">
        <v>190</v>
      </c>
      <c r="O3" s="46">
        <v>30</v>
      </c>
      <c r="P3" s="46">
        <v>80</v>
      </c>
      <c r="Q3" s="46">
        <v>180</v>
      </c>
      <c r="R3" s="46">
        <v>100</v>
      </c>
      <c r="U3">
        <f>SUM(C3:T3)</f>
        <v>2090</v>
      </c>
    </row>
    <row r="4" spans="1:21" ht="15.5" x14ac:dyDescent="0.35">
      <c r="A4" s="47" t="s">
        <v>61</v>
      </c>
      <c r="B4" s="47" t="s">
        <v>3</v>
      </c>
      <c r="C4" s="29">
        <f>100+80</f>
        <v>180</v>
      </c>
      <c r="D4" s="29">
        <f>70+60</f>
        <v>130</v>
      </c>
      <c r="E4" s="29"/>
      <c r="F4" s="29"/>
      <c r="G4" s="28">
        <v>160</v>
      </c>
      <c r="H4" s="28">
        <v>175</v>
      </c>
      <c r="I4" s="28">
        <v>90</v>
      </c>
      <c r="J4" s="28">
        <v>50</v>
      </c>
      <c r="K4" s="28">
        <v>150</v>
      </c>
      <c r="L4" s="28"/>
      <c r="M4" s="28">
        <v>45</v>
      </c>
      <c r="N4" s="28">
        <v>130</v>
      </c>
      <c r="O4" s="42">
        <v>100</v>
      </c>
      <c r="P4" s="42">
        <v>140</v>
      </c>
      <c r="Q4" s="42">
        <v>100</v>
      </c>
      <c r="R4" s="42">
        <v>90</v>
      </c>
      <c r="U4">
        <f>SUM(C4:T4)</f>
        <v>1540</v>
      </c>
    </row>
    <row r="5" spans="1:21" ht="15.5" x14ac:dyDescent="0.35">
      <c r="A5" s="47" t="s">
        <v>81</v>
      </c>
      <c r="B5" s="47" t="s">
        <v>3</v>
      </c>
      <c r="C5" s="29"/>
      <c r="D5" s="29">
        <v>90</v>
      </c>
      <c r="E5" s="29">
        <v>90</v>
      </c>
      <c r="F5" s="29">
        <v>50</v>
      </c>
      <c r="G5" s="29">
        <v>130</v>
      </c>
      <c r="H5" s="29">
        <v>165</v>
      </c>
      <c r="I5" s="28"/>
      <c r="J5" s="29">
        <v>70</v>
      </c>
      <c r="K5" s="29">
        <v>70</v>
      </c>
      <c r="L5" s="29">
        <v>170</v>
      </c>
      <c r="M5" s="29">
        <v>100</v>
      </c>
      <c r="N5" s="29">
        <v>190</v>
      </c>
      <c r="O5" s="46">
        <v>80</v>
      </c>
      <c r="P5" s="28"/>
      <c r="Q5" s="46">
        <v>20</v>
      </c>
      <c r="R5" s="46">
        <v>80</v>
      </c>
      <c r="U5">
        <f>SUM(C5:T5)</f>
        <v>1305</v>
      </c>
    </row>
    <row r="6" spans="1:21" ht="15.5" x14ac:dyDescent="0.35">
      <c r="A6" s="47" t="s">
        <v>60</v>
      </c>
      <c r="B6" s="47" t="s">
        <v>3</v>
      </c>
      <c r="C6" s="29">
        <v>95</v>
      </c>
      <c r="D6" s="29"/>
      <c r="E6" s="29"/>
      <c r="F6" s="29"/>
      <c r="G6" s="28">
        <v>50</v>
      </c>
      <c r="H6" s="28">
        <v>180</v>
      </c>
      <c r="I6" s="28">
        <v>40</v>
      </c>
      <c r="J6" s="28">
        <v>250</v>
      </c>
      <c r="K6" s="28">
        <v>130</v>
      </c>
      <c r="L6" s="28">
        <v>60</v>
      </c>
      <c r="M6" s="28"/>
      <c r="N6" s="28"/>
      <c r="O6" s="42">
        <v>130</v>
      </c>
      <c r="P6" s="42">
        <v>110</v>
      </c>
      <c r="Q6" s="42">
        <v>40</v>
      </c>
      <c r="R6" s="42">
        <v>120</v>
      </c>
      <c r="U6">
        <f>SUM(C6:T6)</f>
        <v>1205</v>
      </c>
    </row>
    <row r="7" spans="1:21" ht="15.5" x14ac:dyDescent="0.35">
      <c r="A7" s="47" t="s">
        <v>52</v>
      </c>
      <c r="B7" s="47" t="s">
        <v>4</v>
      </c>
      <c r="C7" s="29">
        <v>100</v>
      </c>
      <c r="D7" s="29">
        <v>100</v>
      </c>
      <c r="E7" s="29">
        <v>90</v>
      </c>
      <c r="F7" s="29">
        <v>40</v>
      </c>
      <c r="G7" s="29">
        <v>190</v>
      </c>
      <c r="H7" s="28"/>
      <c r="I7" s="28"/>
      <c r="J7" s="29">
        <v>70</v>
      </c>
      <c r="K7" s="28"/>
      <c r="L7" s="28"/>
      <c r="M7" s="28">
        <v>60</v>
      </c>
      <c r="N7" s="28">
        <v>190</v>
      </c>
      <c r="O7" s="42">
        <v>65</v>
      </c>
      <c r="P7" s="42">
        <v>180</v>
      </c>
      <c r="Q7" s="42">
        <v>50</v>
      </c>
      <c r="R7" s="28"/>
      <c r="U7">
        <f>SUM(C7:T7)</f>
        <v>1135</v>
      </c>
    </row>
    <row r="8" spans="1:21" ht="15.5" x14ac:dyDescent="0.35">
      <c r="A8" s="47" t="s">
        <v>58</v>
      </c>
      <c r="B8" s="47" t="s">
        <v>5</v>
      </c>
      <c r="C8" s="29">
        <f>80+40</f>
        <v>120</v>
      </c>
      <c r="D8" s="29">
        <v>70</v>
      </c>
      <c r="E8" s="29"/>
      <c r="F8" s="29">
        <f>100+60</f>
        <v>160</v>
      </c>
      <c r="G8" s="28">
        <v>80</v>
      </c>
      <c r="H8" s="28">
        <v>40</v>
      </c>
      <c r="I8" s="29">
        <v>90</v>
      </c>
      <c r="J8" s="28"/>
      <c r="K8" s="28">
        <v>20</v>
      </c>
      <c r="L8" s="28">
        <v>30</v>
      </c>
      <c r="M8" s="28">
        <v>80</v>
      </c>
      <c r="N8" s="28">
        <v>80</v>
      </c>
      <c r="O8" s="42">
        <v>80</v>
      </c>
      <c r="P8" s="42">
        <v>30</v>
      </c>
      <c r="Q8" s="42">
        <v>100</v>
      </c>
      <c r="R8" s="42">
        <v>70</v>
      </c>
      <c r="U8">
        <f>SUM(C8:T8)</f>
        <v>1050</v>
      </c>
    </row>
    <row r="9" spans="1:21" ht="15.5" x14ac:dyDescent="0.35">
      <c r="A9" s="47" t="s">
        <v>57</v>
      </c>
      <c r="B9" s="47" t="s">
        <v>4</v>
      </c>
      <c r="C9" s="29">
        <v>50</v>
      </c>
      <c r="D9" s="29"/>
      <c r="E9" s="29">
        <v>80</v>
      </c>
      <c r="F9" s="29">
        <v>100</v>
      </c>
      <c r="G9" s="28"/>
      <c r="H9" s="29">
        <v>170</v>
      </c>
      <c r="I9" s="29">
        <v>100</v>
      </c>
      <c r="J9" s="28"/>
      <c r="K9" s="29">
        <v>80</v>
      </c>
      <c r="L9" s="29">
        <v>150</v>
      </c>
      <c r="M9" s="28"/>
      <c r="N9" s="28"/>
      <c r="O9" s="28"/>
      <c r="P9" s="28">
        <v>70</v>
      </c>
      <c r="Q9" s="28">
        <v>130</v>
      </c>
      <c r="R9" s="28">
        <v>90</v>
      </c>
      <c r="U9">
        <f>SUM(C9:T9)</f>
        <v>1020</v>
      </c>
    </row>
    <row r="10" spans="1:21" ht="15.5" x14ac:dyDescent="0.35">
      <c r="A10" s="47" t="s">
        <v>112</v>
      </c>
      <c r="B10" s="47" t="s">
        <v>5</v>
      </c>
      <c r="C10" s="29"/>
      <c r="D10" s="29"/>
      <c r="E10" s="29">
        <v>100</v>
      </c>
      <c r="F10" s="29"/>
      <c r="G10" s="28"/>
      <c r="H10" s="28"/>
      <c r="I10" s="28">
        <v>190</v>
      </c>
      <c r="J10" s="28">
        <v>100</v>
      </c>
      <c r="K10" s="28">
        <v>100</v>
      </c>
      <c r="L10" s="28">
        <v>110</v>
      </c>
      <c r="M10" s="28">
        <v>90</v>
      </c>
      <c r="N10" s="28">
        <v>10</v>
      </c>
      <c r="O10" s="42">
        <v>135</v>
      </c>
      <c r="P10" s="42">
        <v>90</v>
      </c>
      <c r="Q10" s="42">
        <v>30</v>
      </c>
      <c r="R10" s="42">
        <v>50</v>
      </c>
      <c r="U10">
        <f>SUM(C10:T10)</f>
        <v>1005</v>
      </c>
    </row>
    <row r="11" spans="1:21" ht="15.5" x14ac:dyDescent="0.35">
      <c r="A11" s="47" t="s">
        <v>69</v>
      </c>
      <c r="B11" s="47" t="s">
        <v>3</v>
      </c>
      <c r="C11" s="29">
        <v>100</v>
      </c>
      <c r="D11" s="29">
        <v>50</v>
      </c>
      <c r="E11" s="29"/>
      <c r="F11" s="29"/>
      <c r="G11" s="28"/>
      <c r="H11" s="28">
        <v>200</v>
      </c>
      <c r="I11" s="28"/>
      <c r="J11" s="28">
        <v>50</v>
      </c>
      <c r="K11" s="28">
        <f>90+40+50</f>
        <v>180</v>
      </c>
      <c r="L11" s="28">
        <v>80</v>
      </c>
      <c r="M11" s="28">
        <v>30</v>
      </c>
      <c r="N11" s="28"/>
      <c r="O11" s="42">
        <v>100</v>
      </c>
      <c r="P11" s="42">
        <v>130</v>
      </c>
      <c r="Q11" s="28"/>
      <c r="R11" s="42">
        <v>60</v>
      </c>
      <c r="U11">
        <f>SUM(C11:T11)</f>
        <v>980</v>
      </c>
    </row>
    <row r="12" spans="1:21" ht="15.5" x14ac:dyDescent="0.35">
      <c r="A12" s="47" t="s">
        <v>86</v>
      </c>
      <c r="B12" s="47" t="s">
        <v>33</v>
      </c>
      <c r="C12" s="29"/>
      <c r="D12" s="29">
        <f>80+80</f>
        <v>160</v>
      </c>
      <c r="E12" s="29">
        <v>50</v>
      </c>
      <c r="F12" s="29">
        <v>100</v>
      </c>
      <c r="G12" s="28"/>
      <c r="H12" s="28"/>
      <c r="I12" s="28">
        <v>100</v>
      </c>
      <c r="J12" s="28">
        <v>50</v>
      </c>
      <c r="K12" s="28">
        <v>70</v>
      </c>
      <c r="L12" s="28">
        <v>70</v>
      </c>
      <c r="M12" s="28"/>
      <c r="N12" s="28">
        <v>80</v>
      </c>
      <c r="O12" s="28"/>
      <c r="P12" s="42">
        <v>90</v>
      </c>
      <c r="Q12" s="42">
        <v>70</v>
      </c>
      <c r="R12" s="42">
        <v>110</v>
      </c>
      <c r="U12">
        <f>SUM(C12:T12)</f>
        <v>950</v>
      </c>
    </row>
    <row r="13" spans="1:21" ht="15.5" x14ac:dyDescent="0.35">
      <c r="A13" s="47" t="s">
        <v>70</v>
      </c>
      <c r="B13" s="47" t="s">
        <v>3</v>
      </c>
      <c r="C13" s="29">
        <v>90</v>
      </c>
      <c r="D13" s="29">
        <v>30</v>
      </c>
      <c r="E13" s="29">
        <v>65</v>
      </c>
      <c r="F13" s="29">
        <v>90</v>
      </c>
      <c r="G13" s="29">
        <v>70</v>
      </c>
      <c r="H13" s="29">
        <v>60</v>
      </c>
      <c r="I13" s="29">
        <v>80</v>
      </c>
      <c r="J13" s="29">
        <v>70</v>
      </c>
      <c r="K13" s="29">
        <v>110</v>
      </c>
      <c r="L13" s="28"/>
      <c r="M13" s="29">
        <v>90</v>
      </c>
      <c r="N13" s="28"/>
      <c r="O13" s="46">
        <v>100</v>
      </c>
      <c r="P13" s="28"/>
      <c r="Q13" s="28">
        <v>70</v>
      </c>
      <c r="R13" s="28"/>
      <c r="U13">
        <f>SUM(C13:T13)</f>
        <v>925</v>
      </c>
    </row>
    <row r="14" spans="1:21" ht="15.5" x14ac:dyDescent="0.35">
      <c r="A14" s="47" t="s">
        <v>113</v>
      </c>
      <c r="B14" s="47" t="s">
        <v>5</v>
      </c>
      <c r="C14" s="29"/>
      <c r="D14" s="29"/>
      <c r="E14" s="29">
        <v>90</v>
      </c>
      <c r="F14" s="29"/>
      <c r="G14" s="28">
        <v>90</v>
      </c>
      <c r="H14" s="28">
        <v>50</v>
      </c>
      <c r="I14" s="29">
        <v>50</v>
      </c>
      <c r="J14" s="29">
        <v>100</v>
      </c>
      <c r="K14" s="28"/>
      <c r="L14" s="28">
        <v>90</v>
      </c>
      <c r="M14" s="28">
        <v>70</v>
      </c>
      <c r="N14" s="28">
        <v>170</v>
      </c>
      <c r="O14" s="42">
        <v>20</v>
      </c>
      <c r="P14" s="42">
        <v>150</v>
      </c>
      <c r="Q14" s="42">
        <v>40</v>
      </c>
      <c r="R14" s="28"/>
      <c r="U14">
        <f>SUM(C14:T14)</f>
        <v>920</v>
      </c>
    </row>
    <row r="15" spans="1:21" ht="15.5" x14ac:dyDescent="0.35">
      <c r="A15" s="47" t="s">
        <v>87</v>
      </c>
      <c r="B15" s="47" t="s">
        <v>5</v>
      </c>
      <c r="C15" s="29"/>
      <c r="D15" s="29">
        <v>70</v>
      </c>
      <c r="E15" s="29"/>
      <c r="F15" s="29"/>
      <c r="G15" s="28">
        <v>60</v>
      </c>
      <c r="H15" s="28"/>
      <c r="I15" s="28">
        <v>80</v>
      </c>
      <c r="J15" s="28">
        <v>40</v>
      </c>
      <c r="K15" s="28">
        <v>100</v>
      </c>
      <c r="L15" s="28">
        <v>100</v>
      </c>
      <c r="M15" s="28">
        <v>90</v>
      </c>
      <c r="N15" s="28"/>
      <c r="O15" s="42">
        <v>100</v>
      </c>
      <c r="P15" s="42">
        <v>60</v>
      </c>
      <c r="Q15" s="42">
        <v>80</v>
      </c>
      <c r="R15" s="42">
        <v>100</v>
      </c>
      <c r="U15">
        <f>SUM(C15:T15)</f>
        <v>880</v>
      </c>
    </row>
    <row r="16" spans="1:21" ht="15.5" x14ac:dyDescent="0.35">
      <c r="A16" s="49" t="s">
        <v>36</v>
      </c>
      <c r="B16" s="49" t="s">
        <v>37</v>
      </c>
      <c r="C16" s="29">
        <v>100</v>
      </c>
      <c r="D16" s="29"/>
      <c r="E16" s="29"/>
      <c r="F16" s="29">
        <v>90</v>
      </c>
      <c r="G16" s="28">
        <v>100</v>
      </c>
      <c r="H16" s="29">
        <v>100</v>
      </c>
      <c r="I16" s="29">
        <v>90</v>
      </c>
      <c r="J16" s="29">
        <v>90</v>
      </c>
      <c r="K16" s="29">
        <v>100</v>
      </c>
      <c r="L16" s="29">
        <v>100</v>
      </c>
      <c r="M16" s="28"/>
      <c r="N16" s="28"/>
      <c r="O16" s="28"/>
      <c r="P16" s="28"/>
      <c r="Q16" s="28"/>
      <c r="R16" s="28"/>
      <c r="U16">
        <f>SUM(C16:T16)</f>
        <v>770</v>
      </c>
    </row>
    <row r="17" spans="1:21" ht="15.5" x14ac:dyDescent="0.35">
      <c r="A17" s="47" t="s">
        <v>53</v>
      </c>
      <c r="B17" s="47" t="s">
        <v>5</v>
      </c>
      <c r="C17" s="29">
        <f>70+90</f>
        <v>160</v>
      </c>
      <c r="D17" s="29"/>
      <c r="E17" s="29">
        <v>65</v>
      </c>
      <c r="F17" s="29"/>
      <c r="G17" s="28">
        <v>70</v>
      </c>
      <c r="H17" s="28"/>
      <c r="I17" s="28"/>
      <c r="J17" s="28">
        <v>50</v>
      </c>
      <c r="K17" s="28"/>
      <c r="L17" s="28">
        <v>70</v>
      </c>
      <c r="M17" s="28">
        <v>20</v>
      </c>
      <c r="N17" s="28">
        <v>30</v>
      </c>
      <c r="O17" s="42">
        <v>90</v>
      </c>
      <c r="P17" s="42">
        <v>70</v>
      </c>
      <c r="Q17" s="42">
        <v>30</v>
      </c>
      <c r="R17" s="42">
        <v>90</v>
      </c>
      <c r="U17">
        <f>SUM(C17:T17)</f>
        <v>745</v>
      </c>
    </row>
    <row r="18" spans="1:21" ht="15.5" x14ac:dyDescent="0.35">
      <c r="A18" s="51" t="s">
        <v>82</v>
      </c>
      <c r="B18" s="51" t="s">
        <v>28</v>
      </c>
      <c r="C18" s="29"/>
      <c r="D18" s="29">
        <f>80+100</f>
        <v>180</v>
      </c>
      <c r="E18" s="29"/>
      <c r="F18" s="29"/>
      <c r="G18" s="28"/>
      <c r="H18" s="28"/>
      <c r="I18" s="28">
        <v>60</v>
      </c>
      <c r="J18" s="28">
        <v>70</v>
      </c>
      <c r="K18" s="28">
        <v>100</v>
      </c>
      <c r="L18" s="28">
        <v>70</v>
      </c>
      <c r="M18" s="28">
        <v>100</v>
      </c>
      <c r="N18" s="28">
        <v>70</v>
      </c>
      <c r="O18" s="28"/>
      <c r="P18" s="28"/>
      <c r="Q18" s="28"/>
      <c r="R18" s="28"/>
      <c r="U18">
        <f>SUM(C18:T18)</f>
        <v>650</v>
      </c>
    </row>
    <row r="19" spans="1:21" ht="15.5" x14ac:dyDescent="0.35">
      <c r="A19" s="47" t="s">
        <v>90</v>
      </c>
      <c r="B19" s="47" t="s">
        <v>4</v>
      </c>
      <c r="C19" s="29"/>
      <c r="D19" s="29">
        <v>50</v>
      </c>
      <c r="E19" s="29">
        <v>70</v>
      </c>
      <c r="F19" s="29"/>
      <c r="G19" s="28">
        <v>100</v>
      </c>
      <c r="H19" s="28"/>
      <c r="I19" s="28"/>
      <c r="J19" s="28"/>
      <c r="K19" s="28">
        <v>40</v>
      </c>
      <c r="L19" s="28">
        <v>85</v>
      </c>
      <c r="M19" s="28">
        <v>100</v>
      </c>
      <c r="N19" s="28"/>
      <c r="O19" s="28"/>
      <c r="P19" s="42">
        <v>70</v>
      </c>
      <c r="Q19" s="42">
        <v>100</v>
      </c>
      <c r="R19" s="28"/>
      <c r="U19">
        <f>SUM(C19:T19)</f>
        <v>615</v>
      </c>
    </row>
    <row r="20" spans="1:21" ht="15.5" x14ac:dyDescent="0.35">
      <c r="A20" s="51" t="s">
        <v>56</v>
      </c>
      <c r="B20" s="51" t="s">
        <v>28</v>
      </c>
      <c r="C20" s="29">
        <v>60</v>
      </c>
      <c r="D20" s="29">
        <f>100+100</f>
        <v>200</v>
      </c>
      <c r="E20" s="29"/>
      <c r="F20" s="29"/>
      <c r="G20" s="28"/>
      <c r="H20" s="28"/>
      <c r="I20" s="28"/>
      <c r="J20" s="28"/>
      <c r="K20" s="28">
        <v>90</v>
      </c>
      <c r="L20" s="28"/>
      <c r="M20" s="28">
        <v>45</v>
      </c>
      <c r="N20" s="28">
        <v>40</v>
      </c>
      <c r="O20" s="28"/>
      <c r="P20" s="28"/>
      <c r="Q20" s="28">
        <v>100</v>
      </c>
      <c r="R20" s="28">
        <v>40</v>
      </c>
      <c r="U20">
        <f>SUM(C20:T20)</f>
        <v>575</v>
      </c>
    </row>
    <row r="21" spans="1:21" ht="15.5" x14ac:dyDescent="0.35">
      <c r="A21" s="49" t="s">
        <v>35</v>
      </c>
      <c r="B21" s="49" t="s">
        <v>4</v>
      </c>
      <c r="C21" s="29">
        <v>90</v>
      </c>
      <c r="D21" s="29">
        <v>100</v>
      </c>
      <c r="E21" s="29"/>
      <c r="F21" s="29">
        <v>100</v>
      </c>
      <c r="G21" s="28"/>
      <c r="H21" s="28"/>
      <c r="I21" s="28"/>
      <c r="J21" s="28">
        <v>80</v>
      </c>
      <c r="K21" s="28"/>
      <c r="L21" s="28"/>
      <c r="M21" s="28">
        <v>100</v>
      </c>
      <c r="N21" s="28">
        <v>100</v>
      </c>
      <c r="O21" s="28"/>
      <c r="P21" s="28"/>
      <c r="Q21" s="28"/>
      <c r="R21" s="28"/>
      <c r="U21">
        <f>SUM(C21:T21)</f>
        <v>570</v>
      </c>
    </row>
    <row r="22" spans="1:21" ht="15.5" x14ac:dyDescent="0.35">
      <c r="A22" s="47" t="s">
        <v>114</v>
      </c>
      <c r="B22" s="47" t="s">
        <v>4</v>
      </c>
      <c r="C22" s="29"/>
      <c r="D22" s="29"/>
      <c r="E22" s="29">
        <v>100</v>
      </c>
      <c r="F22" s="29"/>
      <c r="G22" s="28"/>
      <c r="H22" s="28"/>
      <c r="I22" s="28">
        <v>100</v>
      </c>
      <c r="J22" s="28">
        <v>100</v>
      </c>
      <c r="K22" s="28"/>
      <c r="L22" s="28"/>
      <c r="M22" s="28">
        <v>90</v>
      </c>
      <c r="N22" s="28"/>
      <c r="O22" s="28">
        <v>70</v>
      </c>
      <c r="P22" s="28">
        <v>90</v>
      </c>
      <c r="Q22" s="28"/>
      <c r="R22" s="28"/>
      <c r="U22">
        <f>SUM(C22:T22)</f>
        <v>550</v>
      </c>
    </row>
    <row r="23" spans="1:21" ht="15.5" x14ac:dyDescent="0.35">
      <c r="A23" s="51" t="s">
        <v>121</v>
      </c>
      <c r="B23" s="51" t="s">
        <v>28</v>
      </c>
      <c r="C23" s="29"/>
      <c r="D23" s="29"/>
      <c r="E23" s="29"/>
      <c r="F23" s="29"/>
      <c r="G23" s="28">
        <f>40+40</f>
        <v>80</v>
      </c>
      <c r="H23" s="28"/>
      <c r="I23" s="28"/>
      <c r="J23" s="28"/>
      <c r="K23" s="28"/>
      <c r="L23" s="28"/>
      <c r="M23" s="28">
        <v>80</v>
      </c>
      <c r="N23" s="28"/>
      <c r="O23" s="28">
        <v>100</v>
      </c>
      <c r="P23" s="28">
        <v>180</v>
      </c>
      <c r="Q23" s="42">
        <v>60</v>
      </c>
      <c r="R23" s="42"/>
      <c r="U23">
        <f>SUM(C23:T23)</f>
        <v>500</v>
      </c>
    </row>
    <row r="24" spans="1:21" ht="15.5" x14ac:dyDescent="0.35">
      <c r="A24" s="47" t="s">
        <v>131</v>
      </c>
      <c r="B24" s="47" t="s">
        <v>4</v>
      </c>
      <c r="C24" s="28"/>
      <c r="D24" s="28"/>
      <c r="E24" s="28"/>
      <c r="F24" s="28"/>
      <c r="G24" s="28"/>
      <c r="H24" s="28">
        <v>80</v>
      </c>
      <c r="I24" s="28"/>
      <c r="J24" s="28">
        <v>60</v>
      </c>
      <c r="K24" s="28"/>
      <c r="L24" s="28">
        <v>50</v>
      </c>
      <c r="M24" s="28"/>
      <c r="N24" s="28">
        <v>20</v>
      </c>
      <c r="O24" s="28"/>
      <c r="P24" s="28">
        <v>140</v>
      </c>
      <c r="Q24" s="42">
        <v>70</v>
      </c>
      <c r="R24" s="42">
        <v>60</v>
      </c>
      <c r="U24">
        <f>SUM(C24:T24)</f>
        <v>480</v>
      </c>
    </row>
    <row r="25" spans="1:21" ht="15.5" x14ac:dyDescent="0.35">
      <c r="A25" s="47" t="s">
        <v>140</v>
      </c>
      <c r="B25" s="47" t="s">
        <v>37</v>
      </c>
      <c r="C25" s="28"/>
      <c r="D25" s="28"/>
      <c r="E25" s="28"/>
      <c r="F25" s="28"/>
      <c r="G25" s="28"/>
      <c r="H25" s="28"/>
      <c r="I25" s="28"/>
      <c r="J25" s="28">
        <v>100</v>
      </c>
      <c r="K25" s="28">
        <v>100</v>
      </c>
      <c r="L25" s="28"/>
      <c r="M25" s="28"/>
      <c r="N25" s="28"/>
      <c r="O25" s="28"/>
      <c r="P25" s="28">
        <v>90</v>
      </c>
      <c r="Q25" s="28">
        <v>90</v>
      </c>
      <c r="R25" s="28">
        <v>90</v>
      </c>
      <c r="U25">
        <f>SUM(C25:T25)</f>
        <v>470</v>
      </c>
    </row>
    <row r="26" spans="1:21" ht="15.5" x14ac:dyDescent="0.35">
      <c r="A26" s="47" t="s">
        <v>143</v>
      </c>
      <c r="B26" s="47" t="s">
        <v>33</v>
      </c>
      <c r="C26" s="29"/>
      <c r="D26" s="29"/>
      <c r="E26" s="29"/>
      <c r="F26" s="29"/>
      <c r="G26" s="28">
        <v>100</v>
      </c>
      <c r="H26" s="28">
        <v>50</v>
      </c>
      <c r="I26" s="28"/>
      <c r="J26" s="28">
        <v>60</v>
      </c>
      <c r="K26" s="28">
        <v>50</v>
      </c>
      <c r="L26" s="28">
        <v>80</v>
      </c>
      <c r="M26" s="28"/>
      <c r="N26" s="28">
        <v>80</v>
      </c>
      <c r="O26" s="28"/>
      <c r="P26" s="28"/>
      <c r="Q26" s="28"/>
      <c r="R26" s="28"/>
      <c r="U26">
        <f>SUM(C26:T26)</f>
        <v>420</v>
      </c>
    </row>
    <row r="27" spans="1:21" ht="15.5" x14ac:dyDescent="0.35">
      <c r="A27" s="47" t="s">
        <v>88</v>
      </c>
      <c r="B27" s="47" t="s">
        <v>33</v>
      </c>
      <c r="C27" s="29">
        <v>95</v>
      </c>
      <c r="D27" s="29">
        <v>80</v>
      </c>
      <c r="E27" s="29">
        <v>50</v>
      </c>
      <c r="F27" s="29">
        <v>80</v>
      </c>
      <c r="G27" s="29">
        <v>40</v>
      </c>
      <c r="H27" s="29">
        <v>70</v>
      </c>
      <c r="I27" s="28"/>
      <c r="J27" s="28"/>
      <c r="K27" s="28"/>
      <c r="L27" s="28"/>
      <c r="M27" s="28"/>
      <c r="N27" s="28"/>
      <c r="O27" s="28"/>
      <c r="P27" s="28"/>
      <c r="Q27" s="28"/>
      <c r="R27" s="28"/>
      <c r="U27">
        <f>SUM(C27:T27)</f>
        <v>415</v>
      </c>
    </row>
    <row r="28" spans="1:21" x14ac:dyDescent="0.35">
      <c r="A28" s="28" t="s">
        <v>160</v>
      </c>
      <c r="B28" s="28" t="s">
        <v>33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>
        <v>100</v>
      </c>
      <c r="P28" s="28">
        <v>100</v>
      </c>
      <c r="Q28" s="28">
        <v>100</v>
      </c>
      <c r="R28" s="42">
        <v>100</v>
      </c>
      <c r="U28">
        <f>SUM(C28:T28)</f>
        <v>400</v>
      </c>
    </row>
    <row r="29" spans="1:21" ht="15.5" x14ac:dyDescent="0.35">
      <c r="A29" s="47" t="s">
        <v>137</v>
      </c>
      <c r="B29" s="47" t="s">
        <v>4</v>
      </c>
      <c r="C29" s="28"/>
      <c r="D29" s="28"/>
      <c r="E29" s="28"/>
      <c r="F29" s="28"/>
      <c r="G29" s="28"/>
      <c r="H29" s="28"/>
      <c r="I29" s="29">
        <v>50</v>
      </c>
      <c r="J29" s="28">
        <v>80</v>
      </c>
      <c r="K29" s="28">
        <v>90</v>
      </c>
      <c r="L29" s="28">
        <v>50</v>
      </c>
      <c r="M29" s="28"/>
      <c r="N29" s="28"/>
      <c r="O29" s="28"/>
      <c r="P29" s="28"/>
      <c r="Q29" s="46">
        <v>60</v>
      </c>
      <c r="R29" s="28">
        <v>70</v>
      </c>
      <c r="U29">
        <f>SUM(C29:T29)</f>
        <v>400</v>
      </c>
    </row>
    <row r="30" spans="1:21" ht="15.5" x14ac:dyDescent="0.35">
      <c r="A30" s="47" t="s">
        <v>59</v>
      </c>
      <c r="B30" s="47" t="s">
        <v>3</v>
      </c>
      <c r="C30" s="29">
        <v>30</v>
      </c>
      <c r="D30" s="29"/>
      <c r="E30" s="29">
        <v>80</v>
      </c>
      <c r="F30" s="29"/>
      <c r="G30" s="28">
        <v>60</v>
      </c>
      <c r="H30" s="28"/>
      <c r="I30" s="28"/>
      <c r="J30" s="28">
        <v>90</v>
      </c>
      <c r="K30" s="28"/>
      <c r="L30" s="28"/>
      <c r="M30" s="28"/>
      <c r="N30" s="28">
        <v>90</v>
      </c>
      <c r="O30" s="28">
        <v>50</v>
      </c>
      <c r="P30" s="28"/>
      <c r="Q30" s="28"/>
      <c r="R30" s="28"/>
      <c r="U30">
        <f>SUM(C30:T30)</f>
        <v>400</v>
      </c>
    </row>
    <row r="31" spans="1:21" ht="15.5" x14ac:dyDescent="0.35">
      <c r="A31" s="47" t="s">
        <v>145</v>
      </c>
      <c r="B31" s="47" t="s">
        <v>4</v>
      </c>
      <c r="C31" s="29"/>
      <c r="D31" s="29"/>
      <c r="E31" s="29"/>
      <c r="F31" s="29"/>
      <c r="G31" s="28"/>
      <c r="H31" s="28"/>
      <c r="I31" s="28"/>
      <c r="J31" s="28"/>
      <c r="K31" s="28">
        <v>40</v>
      </c>
      <c r="L31" s="28">
        <v>100</v>
      </c>
      <c r="M31" s="28"/>
      <c r="N31" s="28">
        <v>60</v>
      </c>
      <c r="O31" s="42">
        <v>90</v>
      </c>
      <c r="P31" s="28"/>
      <c r="Q31" s="42">
        <v>60</v>
      </c>
      <c r="R31" s="28"/>
      <c r="U31">
        <f>SUM(C31:T31)</f>
        <v>350</v>
      </c>
    </row>
    <row r="32" spans="1:21" ht="15.5" x14ac:dyDescent="0.35">
      <c r="A32" s="47" t="s">
        <v>91</v>
      </c>
      <c r="B32" s="47" t="s">
        <v>5</v>
      </c>
      <c r="C32" s="29"/>
      <c r="D32" s="29">
        <v>40</v>
      </c>
      <c r="E32" s="29">
        <v>60</v>
      </c>
      <c r="F32" s="29"/>
      <c r="G32" s="28"/>
      <c r="H32" s="28">
        <v>70</v>
      </c>
      <c r="I32" s="28"/>
      <c r="J32" s="28">
        <v>80</v>
      </c>
      <c r="K32" s="28"/>
      <c r="L32" s="28">
        <v>20</v>
      </c>
      <c r="M32" s="28"/>
      <c r="N32" s="28"/>
      <c r="O32" s="28"/>
      <c r="P32" s="28"/>
      <c r="Q32" s="28">
        <v>80</v>
      </c>
      <c r="R32" s="28"/>
      <c r="U32">
        <f>SUM(C32:T32)</f>
        <v>350</v>
      </c>
    </row>
    <row r="33" spans="1:21" ht="15.5" x14ac:dyDescent="0.35">
      <c r="A33" s="47" t="s">
        <v>83</v>
      </c>
      <c r="B33" s="47" t="s">
        <v>5</v>
      </c>
      <c r="C33" s="29"/>
      <c r="D33" s="29">
        <f>40+60</f>
        <v>100</v>
      </c>
      <c r="E33" s="29"/>
      <c r="F33" s="29"/>
      <c r="G33" s="28">
        <v>50</v>
      </c>
      <c r="H33" s="28"/>
      <c r="I33" s="28">
        <v>80</v>
      </c>
      <c r="J33" s="28"/>
      <c r="K33" s="28"/>
      <c r="L33" s="28">
        <v>60</v>
      </c>
      <c r="M33" s="28"/>
      <c r="N33" s="28">
        <v>50</v>
      </c>
      <c r="O33" s="28"/>
      <c r="P33" s="28"/>
      <c r="Q33" s="28"/>
      <c r="R33" s="28"/>
      <c r="U33">
        <f>SUM(C33:T33)</f>
        <v>340</v>
      </c>
    </row>
    <row r="34" spans="1:21" ht="15.5" x14ac:dyDescent="0.35">
      <c r="A34" s="47" t="s">
        <v>72</v>
      </c>
      <c r="B34" s="47" t="s">
        <v>4</v>
      </c>
      <c r="C34" s="29">
        <v>40</v>
      </c>
      <c r="D34" s="29"/>
      <c r="E34" s="29"/>
      <c r="F34" s="29">
        <v>70</v>
      </c>
      <c r="G34" s="28"/>
      <c r="H34" s="28"/>
      <c r="I34" s="28">
        <v>70</v>
      </c>
      <c r="J34" s="28"/>
      <c r="K34" s="28">
        <v>30</v>
      </c>
      <c r="L34" s="28">
        <v>30</v>
      </c>
      <c r="M34" s="28">
        <v>10</v>
      </c>
      <c r="N34" s="28"/>
      <c r="O34" s="42">
        <v>10</v>
      </c>
      <c r="P34" s="28"/>
      <c r="Q34" s="42">
        <v>50</v>
      </c>
      <c r="R34" s="28"/>
      <c r="U34">
        <f>SUM(C34:T34)</f>
        <v>310</v>
      </c>
    </row>
    <row r="35" spans="1:21" ht="15.5" x14ac:dyDescent="0.35">
      <c r="A35" s="49" t="s">
        <v>36</v>
      </c>
      <c r="B35" s="49" t="s">
        <v>3</v>
      </c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>
        <v>100</v>
      </c>
      <c r="Q35" s="42">
        <v>100</v>
      </c>
      <c r="R35" s="42">
        <v>100</v>
      </c>
      <c r="U35">
        <f>SUM(C35:T35)</f>
        <v>300</v>
      </c>
    </row>
    <row r="36" spans="1:21" ht="15.5" x14ac:dyDescent="0.35">
      <c r="A36" s="47" t="s">
        <v>71</v>
      </c>
      <c r="B36" s="47" t="s">
        <v>5</v>
      </c>
      <c r="C36" s="29">
        <v>70</v>
      </c>
      <c r="D36" s="29"/>
      <c r="E36" s="29"/>
      <c r="F36" s="29"/>
      <c r="G36" s="28"/>
      <c r="H36" s="28"/>
      <c r="I36" s="28"/>
      <c r="J36" s="28"/>
      <c r="K36" s="28"/>
      <c r="L36" s="28">
        <v>60</v>
      </c>
      <c r="M36" s="28"/>
      <c r="N36" s="28"/>
      <c r="O36" s="28"/>
      <c r="P36" s="28">
        <v>50</v>
      </c>
      <c r="Q36" s="28">
        <v>30</v>
      </c>
      <c r="R36" s="28">
        <v>90</v>
      </c>
      <c r="U36">
        <f>SUM(C36:T36)</f>
        <v>300</v>
      </c>
    </row>
    <row r="37" spans="1:21" ht="15.5" x14ac:dyDescent="0.35">
      <c r="A37" s="52" t="s">
        <v>146</v>
      </c>
      <c r="B37" s="52" t="s">
        <v>4</v>
      </c>
      <c r="C37" s="28"/>
      <c r="D37" s="28"/>
      <c r="E37" s="28"/>
      <c r="F37" s="28"/>
      <c r="G37" s="28"/>
      <c r="H37" s="28"/>
      <c r="I37" s="28"/>
      <c r="J37" s="28"/>
      <c r="K37" s="28">
        <v>90</v>
      </c>
      <c r="L37" s="28">
        <v>80</v>
      </c>
      <c r="M37" s="28"/>
      <c r="N37" s="28"/>
      <c r="O37" s="28"/>
      <c r="P37" s="28">
        <v>90</v>
      </c>
      <c r="Q37" s="28"/>
      <c r="R37" s="28"/>
      <c r="U37">
        <f>SUM(C37:T37)</f>
        <v>260</v>
      </c>
    </row>
    <row r="38" spans="1:21" ht="15.5" x14ac:dyDescent="0.35">
      <c r="A38" s="47" t="s">
        <v>152</v>
      </c>
      <c r="B38" s="47" t="s">
        <v>4</v>
      </c>
      <c r="C38" s="28"/>
      <c r="D38" s="28"/>
      <c r="E38" s="28"/>
      <c r="F38" s="28"/>
      <c r="G38" s="28"/>
      <c r="H38" s="28"/>
      <c r="I38" s="28"/>
      <c r="J38" s="28"/>
      <c r="K38" s="28"/>
      <c r="L38" s="28">
        <v>30</v>
      </c>
      <c r="M38" s="28">
        <v>80</v>
      </c>
      <c r="N38" s="28"/>
      <c r="O38" s="28">
        <v>80</v>
      </c>
      <c r="P38" s="28"/>
      <c r="Q38" s="42">
        <v>50</v>
      </c>
      <c r="R38" s="28"/>
      <c r="U38">
        <f>SUM(C38:T38)</f>
        <v>240</v>
      </c>
    </row>
    <row r="39" spans="1:21" ht="15.5" x14ac:dyDescent="0.35">
      <c r="A39" s="47" t="s">
        <v>55</v>
      </c>
      <c r="B39" s="47" t="s">
        <v>4</v>
      </c>
      <c r="C39" s="29">
        <v>70</v>
      </c>
      <c r="D39" s="29">
        <v>60</v>
      </c>
      <c r="E39" s="29"/>
      <c r="F39" s="29"/>
      <c r="G39" s="28"/>
      <c r="H39" s="28"/>
      <c r="I39" s="28"/>
      <c r="J39" s="28">
        <v>40</v>
      </c>
      <c r="K39" s="28">
        <v>30</v>
      </c>
      <c r="L39" s="28"/>
      <c r="M39" s="28"/>
      <c r="N39" s="28"/>
      <c r="O39" s="28"/>
      <c r="P39" s="28"/>
      <c r="Q39" s="28"/>
      <c r="R39" s="28"/>
      <c r="U39">
        <f>SUM(C39:T39)</f>
        <v>200</v>
      </c>
    </row>
    <row r="40" spans="1:21" ht="15.5" x14ac:dyDescent="0.35">
      <c r="A40" s="47" t="s">
        <v>153</v>
      </c>
      <c r="B40" s="47" t="s">
        <v>37</v>
      </c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>
        <v>100</v>
      </c>
      <c r="N40" s="28">
        <v>100</v>
      </c>
      <c r="O40" s="28"/>
      <c r="P40" s="28"/>
      <c r="Q40" s="28"/>
      <c r="R40" s="28"/>
      <c r="U40">
        <f>SUM(C40:T40)</f>
        <v>200</v>
      </c>
    </row>
    <row r="41" spans="1:21" ht="15.5" x14ac:dyDescent="0.35">
      <c r="A41" s="47" t="s">
        <v>138</v>
      </c>
      <c r="B41" s="47" t="s">
        <v>37</v>
      </c>
      <c r="C41" s="29"/>
      <c r="D41" s="29"/>
      <c r="E41" s="29"/>
      <c r="F41" s="29"/>
      <c r="G41" s="28"/>
      <c r="H41" s="28"/>
      <c r="I41" s="28">
        <v>100</v>
      </c>
      <c r="J41" s="28"/>
      <c r="K41" s="28"/>
      <c r="L41" s="28"/>
      <c r="M41" s="28"/>
      <c r="N41" s="28"/>
      <c r="O41" s="28"/>
      <c r="P41" s="28"/>
      <c r="Q41" s="28">
        <v>90</v>
      </c>
      <c r="R41" s="28"/>
      <c r="U41">
        <f>SUM(C41:T41)</f>
        <v>190</v>
      </c>
    </row>
    <row r="42" spans="1:21" ht="15.5" x14ac:dyDescent="0.35">
      <c r="A42" s="47" t="s">
        <v>73</v>
      </c>
      <c r="B42" s="47" t="s">
        <v>37</v>
      </c>
      <c r="C42" s="29"/>
      <c r="D42" s="29">
        <v>90</v>
      </c>
      <c r="E42" s="29"/>
      <c r="F42" s="29"/>
      <c r="G42" s="28"/>
      <c r="H42" s="28"/>
      <c r="I42" s="28"/>
      <c r="J42" s="28"/>
      <c r="K42" s="28"/>
      <c r="L42" s="28">
        <v>90</v>
      </c>
      <c r="M42" s="28"/>
      <c r="N42" s="28"/>
      <c r="O42" s="28"/>
      <c r="P42" s="28"/>
      <c r="Q42" s="28"/>
      <c r="R42" s="28"/>
      <c r="U42">
        <f>SUM(C42:T42)</f>
        <v>180</v>
      </c>
    </row>
    <row r="43" spans="1:21" ht="15.5" x14ac:dyDescent="0.35">
      <c r="A43" s="47" t="s">
        <v>139</v>
      </c>
      <c r="B43" s="47" t="s">
        <v>4</v>
      </c>
      <c r="C43" s="28"/>
      <c r="D43" s="28"/>
      <c r="E43" s="28"/>
      <c r="F43" s="28"/>
      <c r="G43" s="28"/>
      <c r="H43" s="28"/>
      <c r="I43" s="28">
        <v>80</v>
      </c>
      <c r="J43" s="28">
        <v>100</v>
      </c>
      <c r="K43" s="28"/>
      <c r="L43" s="28"/>
      <c r="M43" s="28"/>
      <c r="N43" s="28"/>
      <c r="O43" s="28"/>
      <c r="P43" s="28"/>
      <c r="Q43" s="28"/>
      <c r="R43" s="28"/>
      <c r="U43">
        <f>SUM(C43:T43)</f>
        <v>180</v>
      </c>
    </row>
    <row r="44" spans="1:21" ht="15.5" x14ac:dyDescent="0.35">
      <c r="A44" s="32" t="s">
        <v>163</v>
      </c>
      <c r="B44" s="32" t="s">
        <v>22</v>
      </c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>
        <v>90</v>
      </c>
      <c r="P44" s="28"/>
      <c r="Q44" s="28">
        <v>60</v>
      </c>
      <c r="R44" s="28"/>
      <c r="U44">
        <f>SUM(C44:T44)</f>
        <v>150</v>
      </c>
    </row>
    <row r="45" spans="1:21" ht="15.5" x14ac:dyDescent="0.35">
      <c r="A45" s="47" t="s">
        <v>67</v>
      </c>
      <c r="B45" s="47" t="s">
        <v>4</v>
      </c>
      <c r="C45" s="29">
        <v>50</v>
      </c>
      <c r="D45" s="29">
        <v>90</v>
      </c>
      <c r="E45" s="29"/>
      <c r="F45" s="29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U45">
        <f>SUM(C45:T45)</f>
        <v>140</v>
      </c>
    </row>
    <row r="46" spans="1:21" ht="15.5" x14ac:dyDescent="0.35">
      <c r="A46" s="47" t="s">
        <v>89</v>
      </c>
      <c r="B46" s="47" t="s">
        <v>5</v>
      </c>
      <c r="C46" s="29"/>
      <c r="D46" s="29">
        <v>60</v>
      </c>
      <c r="E46" s="29"/>
      <c r="F46" s="29"/>
      <c r="G46" s="28"/>
      <c r="H46" s="28"/>
      <c r="I46" s="28"/>
      <c r="J46" s="28"/>
      <c r="K46" s="28"/>
      <c r="L46" s="28"/>
      <c r="M46" s="28"/>
      <c r="N46" s="28"/>
      <c r="O46" s="28">
        <v>50</v>
      </c>
      <c r="P46" s="28"/>
      <c r="Q46" s="28"/>
      <c r="R46" s="28"/>
      <c r="U46">
        <f>SUM(C46:T46)</f>
        <v>110</v>
      </c>
    </row>
    <row r="47" spans="1:21" ht="15.5" x14ac:dyDescent="0.35">
      <c r="A47" s="29" t="s">
        <v>92</v>
      </c>
      <c r="B47" s="29" t="s">
        <v>22</v>
      </c>
      <c r="C47" s="29"/>
      <c r="D47" s="29"/>
      <c r="E47" s="29"/>
      <c r="F47" s="29">
        <v>100</v>
      </c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U47">
        <f>SUM(C47:T47)</f>
        <v>100</v>
      </c>
    </row>
    <row r="48" spans="1:21" ht="15.5" x14ac:dyDescent="0.35">
      <c r="A48" s="29" t="s">
        <v>93</v>
      </c>
      <c r="B48" s="29" t="s">
        <v>33</v>
      </c>
      <c r="C48" s="29"/>
      <c r="D48" s="29"/>
      <c r="E48" s="29">
        <v>100</v>
      </c>
      <c r="F48" s="29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U48">
        <f>SUM(C48:T48)</f>
        <v>100</v>
      </c>
    </row>
    <row r="49" spans="1:21" x14ac:dyDescent="0.35">
      <c r="A49" s="28" t="s">
        <v>144</v>
      </c>
      <c r="B49" s="28" t="s">
        <v>37</v>
      </c>
      <c r="C49" s="28"/>
      <c r="D49" s="28"/>
      <c r="E49" s="28"/>
      <c r="F49" s="28"/>
      <c r="G49" s="28"/>
      <c r="H49" s="28"/>
      <c r="I49" s="28"/>
      <c r="J49" s="28">
        <v>100</v>
      </c>
      <c r="K49" s="28"/>
      <c r="L49" s="28"/>
      <c r="M49" s="28"/>
      <c r="N49" s="28"/>
      <c r="O49" s="28"/>
      <c r="P49" s="28"/>
      <c r="Q49" s="28"/>
      <c r="R49" s="28"/>
      <c r="U49">
        <f>SUM(C49:T49)</f>
        <v>100</v>
      </c>
    </row>
    <row r="50" spans="1:21" ht="31" x14ac:dyDescent="0.35">
      <c r="A50" s="51" t="s">
        <v>127</v>
      </c>
      <c r="B50" s="51" t="s">
        <v>28</v>
      </c>
      <c r="C50" s="28"/>
      <c r="D50" s="28"/>
      <c r="E50" s="28"/>
      <c r="F50" s="28"/>
      <c r="G50" s="28">
        <v>40</v>
      </c>
      <c r="H50" s="28"/>
      <c r="I50" s="28"/>
      <c r="J50" s="28"/>
      <c r="K50" s="28"/>
      <c r="L50" s="28">
        <v>40</v>
      </c>
      <c r="M50" s="28"/>
      <c r="N50" s="28"/>
      <c r="O50" s="28"/>
      <c r="P50" s="28"/>
      <c r="Q50" s="28"/>
      <c r="R50" s="28"/>
      <c r="U50">
        <f>SUM(C50:T50)</f>
        <v>80</v>
      </c>
    </row>
    <row r="51" spans="1:21" ht="15.5" x14ac:dyDescent="0.35">
      <c r="A51" s="47" t="s">
        <v>120</v>
      </c>
      <c r="B51" s="47" t="s">
        <v>4</v>
      </c>
      <c r="C51" s="29"/>
      <c r="D51" s="29"/>
      <c r="E51" s="29"/>
      <c r="F51" s="29"/>
      <c r="G51" s="28">
        <v>80</v>
      </c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U51">
        <f>SUM(C51:T51)</f>
        <v>80</v>
      </c>
    </row>
    <row r="52" spans="1:21" ht="15.5" x14ac:dyDescent="0.35">
      <c r="A52" s="47" t="s">
        <v>150</v>
      </c>
      <c r="B52" s="47" t="s">
        <v>5</v>
      </c>
      <c r="C52" s="29"/>
      <c r="D52" s="29"/>
      <c r="E52" s="29"/>
      <c r="F52" s="29"/>
      <c r="G52" s="28"/>
      <c r="H52" s="28"/>
      <c r="I52" s="28"/>
      <c r="J52" s="28"/>
      <c r="K52" s="28">
        <v>60</v>
      </c>
      <c r="L52" s="28"/>
      <c r="M52" s="28"/>
      <c r="N52" s="28"/>
      <c r="O52" s="28"/>
      <c r="P52" s="28"/>
      <c r="Q52" s="28"/>
      <c r="R52" s="28"/>
      <c r="U52">
        <f>SUM(C52:T52)</f>
        <v>60</v>
      </c>
    </row>
    <row r="53" spans="1:21" ht="15.5" x14ac:dyDescent="0.35">
      <c r="A53" s="26"/>
      <c r="B53" s="27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U53">
        <f>SUM(C53:T53)</f>
        <v>0</v>
      </c>
    </row>
    <row r="54" spans="1:21" ht="15.5" x14ac:dyDescent="0.35">
      <c r="A54" s="26"/>
      <c r="B54" s="27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U54">
        <f>SUM(C54:T54)</f>
        <v>0</v>
      </c>
    </row>
    <row r="55" spans="1:21" ht="15.5" x14ac:dyDescent="0.35">
      <c r="A55" s="26"/>
      <c r="B55" s="27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U55">
        <f>SUM(C55:T55)</f>
        <v>0</v>
      </c>
    </row>
    <row r="56" spans="1:21" ht="15.5" x14ac:dyDescent="0.35">
      <c r="A56" s="26"/>
      <c r="B56" s="27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U56">
        <f>SUM(C56:T56)</f>
        <v>0</v>
      </c>
    </row>
    <row r="57" spans="1:21" ht="15.5" x14ac:dyDescent="0.35">
      <c r="A57" s="47"/>
      <c r="B57" s="47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42"/>
      <c r="R57" s="28"/>
      <c r="U57">
        <f>SUM(C57:T57)</f>
        <v>0</v>
      </c>
    </row>
    <row r="58" spans="1:21" ht="15.5" x14ac:dyDescent="0.35">
      <c r="A58" s="26"/>
      <c r="B58" s="27"/>
      <c r="C58" s="29"/>
      <c r="D58" s="29"/>
      <c r="E58" s="29"/>
      <c r="F58" s="29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U58">
        <f>SUM(C58:T58)</f>
        <v>0</v>
      </c>
    </row>
    <row r="59" spans="1:21" ht="15.5" x14ac:dyDescent="0.35">
      <c r="A59" s="26"/>
      <c r="B59" s="27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U59">
        <f>SUM(C59:T59)</f>
        <v>0</v>
      </c>
    </row>
    <row r="60" spans="1:21" ht="15.5" x14ac:dyDescent="0.35">
      <c r="A60" s="47"/>
      <c r="B60" s="47"/>
      <c r="C60" s="29"/>
      <c r="D60" s="29"/>
      <c r="E60" s="29"/>
      <c r="F60" s="29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U60">
        <f>SUM(C60:T60)</f>
        <v>0</v>
      </c>
    </row>
    <row r="61" spans="1:21" ht="15.5" x14ac:dyDescent="0.35">
      <c r="A61" s="47"/>
      <c r="B61" s="47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42"/>
      <c r="R61" s="42"/>
      <c r="U61">
        <f>SUM(C61:T61)</f>
        <v>0</v>
      </c>
    </row>
    <row r="62" spans="1:21" ht="15.5" x14ac:dyDescent="0.35">
      <c r="A62" s="26"/>
      <c r="B62" s="27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U62">
        <f>SUM(C62:T62)</f>
        <v>0</v>
      </c>
    </row>
    <row r="63" spans="1:21" ht="15.5" x14ac:dyDescent="0.35">
      <c r="A63" s="26"/>
      <c r="B63" s="27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U63">
        <f>SUM(C63:T63)</f>
        <v>0</v>
      </c>
    </row>
    <row r="64" spans="1:21" ht="15.5" x14ac:dyDescent="0.35">
      <c r="A64" s="47"/>
      <c r="B64" s="47"/>
      <c r="C64" s="29"/>
      <c r="D64" s="29"/>
      <c r="E64" s="29"/>
      <c r="F64" s="29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U64">
        <f>SUM(C64:T64)</f>
        <v>0</v>
      </c>
    </row>
    <row r="65" spans="1:21" ht="15.5" x14ac:dyDescent="0.35">
      <c r="A65" s="26"/>
      <c r="B65" s="27"/>
      <c r="C65" s="28"/>
      <c r="D65" s="28"/>
      <c r="E65" s="28"/>
      <c r="F65" s="28"/>
      <c r="G65" s="28"/>
      <c r="H65" s="28"/>
      <c r="I65" s="29"/>
      <c r="J65" s="29"/>
      <c r="K65" s="28"/>
      <c r="L65" s="28"/>
      <c r="M65" s="28"/>
      <c r="N65" s="28"/>
      <c r="O65" s="28"/>
      <c r="P65" s="28"/>
      <c r="Q65" s="28"/>
      <c r="R65" s="28"/>
      <c r="U65">
        <f>SUM(C65:T65)</f>
        <v>0</v>
      </c>
    </row>
    <row r="66" spans="1:21" ht="15.5" x14ac:dyDescent="0.35">
      <c r="A66" s="47"/>
      <c r="B66" s="47"/>
      <c r="C66" s="28"/>
      <c r="D66" s="28"/>
      <c r="E66" s="28"/>
      <c r="F66" s="28"/>
      <c r="G66" s="28"/>
      <c r="H66" s="28"/>
      <c r="I66" s="29"/>
      <c r="J66" s="29"/>
      <c r="K66" s="29"/>
      <c r="L66" s="29"/>
      <c r="M66" s="28"/>
      <c r="N66" s="28"/>
      <c r="O66" s="28"/>
      <c r="P66" s="28"/>
      <c r="Q66" s="46"/>
      <c r="R66" s="28"/>
      <c r="U66">
        <f>SUM(C66:T66)</f>
        <v>0</v>
      </c>
    </row>
    <row r="67" spans="1:21" ht="15.5" x14ac:dyDescent="0.35">
      <c r="A67" s="47"/>
      <c r="B67" s="47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46"/>
      <c r="R67" s="28"/>
      <c r="U67">
        <f>SUM(C67:T67)</f>
        <v>0</v>
      </c>
    </row>
    <row r="68" spans="1:21" ht="15.5" x14ac:dyDescent="0.35">
      <c r="A68" s="26"/>
      <c r="B68" s="27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U68">
        <f>SUM(C68:T68)</f>
        <v>0</v>
      </c>
    </row>
    <row r="69" spans="1:21" ht="15.5" x14ac:dyDescent="0.35">
      <c r="A69" s="47"/>
      <c r="B69" s="47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U69">
        <f>SUM(C69:T69)</f>
        <v>0</v>
      </c>
    </row>
    <row r="70" spans="1:21" ht="15.5" x14ac:dyDescent="0.35">
      <c r="A70" s="26"/>
      <c r="B70" s="27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U70">
        <f>SUM(C70:T70)</f>
        <v>0</v>
      </c>
    </row>
    <row r="71" spans="1:21" ht="15.5" x14ac:dyDescent="0.35">
      <c r="A71" s="26"/>
      <c r="B71" s="27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U71">
        <f>SUM(C71:T71)</f>
        <v>0</v>
      </c>
    </row>
    <row r="72" spans="1:21" ht="15.5" x14ac:dyDescent="0.35">
      <c r="A72" s="47"/>
      <c r="B72" s="47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U72">
        <f>SUM(C72:T72)</f>
        <v>0</v>
      </c>
    </row>
    <row r="73" spans="1:21" ht="15.5" x14ac:dyDescent="0.35">
      <c r="A73" s="30"/>
      <c r="B73" s="30"/>
      <c r="C73" s="28"/>
      <c r="D73" s="28"/>
      <c r="E73" s="28"/>
      <c r="F73" s="28"/>
      <c r="G73" s="28"/>
      <c r="H73" s="28"/>
      <c r="I73" s="29"/>
      <c r="J73" s="29"/>
      <c r="K73" s="29"/>
      <c r="L73" s="29"/>
      <c r="M73" s="28"/>
      <c r="N73" s="28"/>
      <c r="O73" s="28"/>
      <c r="P73" s="28"/>
      <c r="Q73" s="28"/>
      <c r="R73" s="28"/>
      <c r="U73">
        <f>SUM(C73:T73)</f>
        <v>0</v>
      </c>
    </row>
    <row r="74" spans="1:21" ht="15.5" x14ac:dyDescent="0.35">
      <c r="A74" s="30"/>
      <c r="B74" s="30"/>
      <c r="C74" s="29"/>
      <c r="D74" s="29"/>
      <c r="E74" s="29"/>
      <c r="F74" s="29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U74">
        <f>SUM(C74:T74)</f>
        <v>0</v>
      </c>
    </row>
    <row r="75" spans="1:21" ht="15.5" x14ac:dyDescent="0.35">
      <c r="A75" s="47"/>
      <c r="B75" s="47"/>
      <c r="C75" s="28"/>
      <c r="D75" s="28"/>
      <c r="E75" s="28"/>
      <c r="F75" s="28"/>
      <c r="G75" s="28"/>
      <c r="H75" s="28"/>
      <c r="I75" s="29"/>
      <c r="J75" s="29"/>
      <c r="K75" s="28"/>
      <c r="L75" s="28"/>
      <c r="M75" s="28"/>
      <c r="N75" s="28"/>
      <c r="O75" s="28"/>
      <c r="P75" s="28"/>
      <c r="Q75" s="28"/>
      <c r="R75" s="28"/>
      <c r="U75">
        <f>SUM(C75:T75)</f>
        <v>0</v>
      </c>
    </row>
    <row r="76" spans="1:21" ht="15.5" x14ac:dyDescent="0.35">
      <c r="A76" s="26"/>
      <c r="B76" s="27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U76">
        <f>SUM(C76:T76)</f>
        <v>0</v>
      </c>
    </row>
    <row r="77" spans="1:21" ht="15.5" x14ac:dyDescent="0.35">
      <c r="A77" s="47"/>
      <c r="B77" s="47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U77">
        <f>SUM(C77:T77)</f>
        <v>0</v>
      </c>
    </row>
    <row r="78" spans="1:21" ht="15.5" x14ac:dyDescent="0.35">
      <c r="A78" s="26"/>
      <c r="B78" s="26"/>
      <c r="C78" s="28"/>
      <c r="D78" s="28"/>
      <c r="E78" s="28"/>
      <c r="F78" s="28"/>
      <c r="G78" s="28"/>
      <c r="H78" s="28"/>
      <c r="I78" s="29"/>
      <c r="J78" s="28"/>
      <c r="K78" s="29"/>
      <c r="L78" s="28"/>
      <c r="M78" s="29"/>
      <c r="N78" s="29"/>
      <c r="O78" s="29"/>
      <c r="P78" s="29"/>
      <c r="Q78" s="29"/>
      <c r="R78" s="29"/>
      <c r="U78">
        <f>SUM(C78:T78)</f>
        <v>0</v>
      </c>
    </row>
    <row r="79" spans="1:21" ht="15.5" x14ac:dyDescent="0.35">
      <c r="A79" s="47"/>
      <c r="B79" s="47"/>
      <c r="C79" s="28"/>
      <c r="D79" s="28"/>
      <c r="E79" s="28"/>
      <c r="F79" s="28"/>
      <c r="G79" s="28"/>
      <c r="H79" s="28"/>
      <c r="I79" s="28"/>
      <c r="J79" s="28"/>
      <c r="K79" s="29"/>
      <c r="L79" s="28"/>
      <c r="M79" s="28"/>
      <c r="N79" s="28"/>
      <c r="O79" s="28"/>
      <c r="P79" s="28"/>
      <c r="Q79" s="46"/>
      <c r="R79" s="28"/>
      <c r="U79">
        <f>SUM(C79:T79)</f>
        <v>0</v>
      </c>
    </row>
    <row r="80" spans="1:21" ht="15.5" x14ac:dyDescent="0.35">
      <c r="A80" s="30"/>
      <c r="B80" s="30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U80">
        <f>SUM(C80:T80)</f>
        <v>0</v>
      </c>
    </row>
    <row r="81" spans="1:21" ht="15.5" x14ac:dyDescent="0.35">
      <c r="A81" s="30"/>
      <c r="B81" s="30"/>
      <c r="C81" s="29"/>
      <c r="D81" s="29"/>
      <c r="E81" s="29"/>
      <c r="F81" s="29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U81">
        <f>SUM(C81:T81)</f>
        <v>0</v>
      </c>
    </row>
    <row r="82" spans="1:21" ht="15.5" x14ac:dyDescent="0.35">
      <c r="A82" s="30"/>
      <c r="B82" s="30"/>
      <c r="C82" s="29"/>
      <c r="D82" s="29"/>
      <c r="E82" s="29"/>
      <c r="F82" s="29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U82">
        <f>SUM(C82:T82)</f>
        <v>0</v>
      </c>
    </row>
    <row r="83" spans="1:21" ht="15.5" x14ac:dyDescent="0.35">
      <c r="A83" s="47"/>
      <c r="B83" s="47"/>
      <c r="C83" s="29"/>
      <c r="D83" s="29"/>
      <c r="E83" s="29"/>
      <c r="F83" s="29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42"/>
      <c r="R83" s="28"/>
      <c r="U83">
        <f>SUM(C83:T83)</f>
        <v>0</v>
      </c>
    </row>
    <row r="84" spans="1:21" ht="15.5" x14ac:dyDescent="0.35">
      <c r="A84" s="26"/>
      <c r="B84" s="27"/>
      <c r="C84" s="29"/>
      <c r="D84" s="29"/>
      <c r="E84" s="29"/>
      <c r="F84" s="29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U84">
        <f>SUM(C84:T84)</f>
        <v>0</v>
      </c>
    </row>
    <row r="85" spans="1:21" ht="15.5" x14ac:dyDescent="0.35">
      <c r="A85" s="47"/>
      <c r="B85" s="47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42"/>
      <c r="R85" s="28"/>
      <c r="U85">
        <f>SUM(C85:T85)</f>
        <v>0</v>
      </c>
    </row>
    <row r="86" spans="1:21" ht="15.5" x14ac:dyDescent="0.35">
      <c r="A86" s="26"/>
      <c r="B86" s="27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U86">
        <f>SUM(C86:T86)</f>
        <v>0</v>
      </c>
    </row>
    <row r="87" spans="1:21" ht="15.5" x14ac:dyDescent="0.35">
      <c r="A87" s="26"/>
      <c r="B87" s="27"/>
      <c r="C87" s="28"/>
      <c r="D87" s="28"/>
      <c r="E87" s="28"/>
      <c r="F87" s="28"/>
      <c r="G87" s="28"/>
      <c r="H87" s="28"/>
      <c r="I87" s="28"/>
      <c r="J87" s="28"/>
      <c r="K87" s="29"/>
      <c r="L87" s="28"/>
      <c r="M87" s="28"/>
      <c r="N87" s="28"/>
      <c r="O87" s="28"/>
      <c r="P87" s="28"/>
      <c r="Q87" s="28"/>
      <c r="R87" s="28"/>
      <c r="U87">
        <f>SUM(C87:T87)</f>
        <v>0</v>
      </c>
    </row>
    <row r="88" spans="1:21" ht="15.5" x14ac:dyDescent="0.35">
      <c r="A88" s="47"/>
      <c r="B88" s="47"/>
      <c r="C88" s="28"/>
      <c r="D88" s="28"/>
      <c r="E88" s="28"/>
      <c r="F88" s="28"/>
      <c r="G88" s="28"/>
      <c r="H88" s="28"/>
      <c r="I88" s="29"/>
      <c r="J88" s="28"/>
      <c r="K88" s="29"/>
      <c r="L88" s="28"/>
      <c r="M88" s="29"/>
      <c r="N88" s="29"/>
      <c r="O88" s="29"/>
      <c r="P88" s="29"/>
      <c r="Q88" s="29"/>
      <c r="R88" s="29"/>
      <c r="U88">
        <f>SUM(C88:T88)</f>
        <v>0</v>
      </c>
    </row>
    <row r="89" spans="1:21" ht="15.5" x14ac:dyDescent="0.35">
      <c r="A89" s="47"/>
      <c r="B89" s="47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U89">
        <f>SUM(C89:T89)</f>
        <v>0</v>
      </c>
    </row>
    <row r="90" spans="1:21" ht="15.5" x14ac:dyDescent="0.35">
      <c r="A90" s="32"/>
      <c r="B90" s="32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U90">
        <f>SUM(C90:T90)</f>
        <v>0</v>
      </c>
    </row>
    <row r="91" spans="1:21" ht="15.5" x14ac:dyDescent="0.35">
      <c r="A91" s="32"/>
      <c r="B91" s="32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U91">
        <f>SUM(C91:T91)</f>
        <v>0</v>
      </c>
    </row>
    <row r="92" spans="1:21" ht="15.5" x14ac:dyDescent="0.35">
      <c r="A92" s="47"/>
      <c r="B92" s="47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U92">
        <f>SUM(C92:T92)</f>
        <v>0</v>
      </c>
    </row>
    <row r="93" spans="1:21" ht="15.5" x14ac:dyDescent="0.35">
      <c r="A93" s="26"/>
      <c r="B93" s="27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U93">
        <f>SUM(C93:T93)</f>
        <v>0</v>
      </c>
    </row>
    <row r="94" spans="1:21" ht="15.5" x14ac:dyDescent="0.35">
      <c r="A94" s="26"/>
      <c r="B94" s="27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U94">
        <f>SUM(C94:T94)</f>
        <v>0</v>
      </c>
    </row>
    <row r="95" spans="1:21" ht="15.5" x14ac:dyDescent="0.35">
      <c r="A95" s="47"/>
      <c r="B95" s="47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U95">
        <f>SUM(C95:T95)</f>
        <v>0</v>
      </c>
    </row>
    <row r="96" spans="1:21" ht="15.5" x14ac:dyDescent="0.35">
      <c r="A96" s="47"/>
      <c r="B96" s="47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U96">
        <f>SUM(C96:T96)</f>
        <v>0</v>
      </c>
    </row>
    <row r="97" spans="1:21" ht="15.5" x14ac:dyDescent="0.35">
      <c r="A97" s="30"/>
      <c r="B97" s="30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U97">
        <f>SUM(C97:T97)</f>
        <v>0</v>
      </c>
    </row>
    <row r="98" spans="1:21" ht="15.5" x14ac:dyDescent="0.35">
      <c r="A98" s="30"/>
      <c r="B98" s="30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U98">
        <f>SUM(C98:T98)</f>
        <v>0</v>
      </c>
    </row>
    <row r="99" spans="1:21" ht="15.5" x14ac:dyDescent="0.35">
      <c r="A99" s="47"/>
      <c r="B99" s="47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U99">
        <f>SUM(C99:T99)</f>
        <v>0</v>
      </c>
    </row>
    <row r="100" spans="1:21" ht="15.5" x14ac:dyDescent="0.35">
      <c r="A100" s="32"/>
      <c r="B100" s="32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U100">
        <f>SUM(C100:T100)</f>
        <v>0</v>
      </c>
    </row>
    <row r="101" spans="1:21" ht="15.5" x14ac:dyDescent="0.35">
      <c r="A101" s="47"/>
      <c r="B101" s="47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U101">
        <f>SUM(C101:T101)</f>
        <v>0</v>
      </c>
    </row>
    <row r="102" spans="1:21" ht="15.5" x14ac:dyDescent="0.35">
      <c r="A102" s="30"/>
      <c r="B102" s="30"/>
      <c r="C102" s="29"/>
      <c r="D102" s="29"/>
      <c r="E102" s="29"/>
      <c r="F102" s="29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U102">
        <f>SUM(C102:T102)</f>
        <v>0</v>
      </c>
    </row>
    <row r="103" spans="1:21" ht="15.5" x14ac:dyDescent="0.35">
      <c r="A103" s="30"/>
      <c r="B103" s="30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U103">
        <f>SUM(C103:T103)</f>
        <v>0</v>
      </c>
    </row>
    <row r="104" spans="1:21" ht="15.5" x14ac:dyDescent="0.35">
      <c r="A104" s="47"/>
      <c r="B104" s="47"/>
      <c r="C104" s="29"/>
      <c r="D104" s="29"/>
      <c r="E104" s="29"/>
      <c r="F104" s="29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U104">
        <f>SUM(C104:T104)</f>
        <v>0</v>
      </c>
    </row>
    <row r="105" spans="1:21" ht="15.5" x14ac:dyDescent="0.35">
      <c r="A105" s="26"/>
      <c r="B105" s="27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U105">
        <f>SUM(C105:T105)</f>
        <v>0</v>
      </c>
    </row>
    <row r="106" spans="1:21" ht="15.5" x14ac:dyDescent="0.35">
      <c r="A106" s="47"/>
      <c r="B106" s="47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42"/>
      <c r="R106" s="28"/>
      <c r="U106">
        <f>SUM(C106:T106)</f>
        <v>0</v>
      </c>
    </row>
    <row r="107" spans="1:21" ht="15.5" x14ac:dyDescent="0.35">
      <c r="A107" s="30"/>
      <c r="B107" s="30"/>
      <c r="C107" s="29"/>
      <c r="D107" s="29"/>
      <c r="E107" s="29"/>
      <c r="F107" s="29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U107">
        <f>SUM(C107:T107)</f>
        <v>0</v>
      </c>
    </row>
    <row r="108" spans="1:21" ht="15.5" x14ac:dyDescent="0.35">
      <c r="A108" s="47"/>
      <c r="B108" s="47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U108">
        <f>SUM(C108:T108)</f>
        <v>0</v>
      </c>
    </row>
    <row r="109" spans="1:21" ht="15.5" x14ac:dyDescent="0.35">
      <c r="A109" s="47"/>
      <c r="B109" s="47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U109">
        <f>SUM(C109:T109)</f>
        <v>0</v>
      </c>
    </row>
    <row r="110" spans="1:21" ht="15.5" x14ac:dyDescent="0.35">
      <c r="A110" s="26"/>
      <c r="B110" s="27"/>
      <c r="C110" s="29"/>
      <c r="D110" s="29"/>
      <c r="E110" s="29"/>
      <c r="F110" s="29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U110">
        <f>SUM(C110:T110)</f>
        <v>0</v>
      </c>
    </row>
    <row r="111" spans="1:21" ht="15.5" x14ac:dyDescent="0.35">
      <c r="A111" s="47"/>
      <c r="B111" s="47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U111">
        <f>SUM(C111:T111)</f>
        <v>0</v>
      </c>
    </row>
    <row r="112" spans="1:21" ht="15.5" x14ac:dyDescent="0.35">
      <c r="A112" s="47"/>
      <c r="B112" s="47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42"/>
      <c r="R112" s="28"/>
      <c r="U112">
        <f>SUM(C112:T112)</f>
        <v>0</v>
      </c>
    </row>
    <row r="113" spans="1:21" ht="15.5" x14ac:dyDescent="0.35">
      <c r="A113" s="26"/>
      <c r="B113" s="27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U113">
        <f>SUM(C113:T113)</f>
        <v>0</v>
      </c>
    </row>
    <row r="114" spans="1:21" ht="15.5" x14ac:dyDescent="0.35">
      <c r="A114" s="26"/>
      <c r="B114" s="27"/>
      <c r="C114" s="29"/>
      <c r="D114" s="29"/>
      <c r="E114" s="29"/>
      <c r="F114" s="29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U114">
        <f>SUM(C114:T114)</f>
        <v>0</v>
      </c>
    </row>
    <row r="115" spans="1:21" ht="15.5" x14ac:dyDescent="0.35">
      <c r="A115" s="47"/>
      <c r="B115" s="47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U115">
        <f>SUM(C115:T115)</f>
        <v>0</v>
      </c>
    </row>
    <row r="116" spans="1:21" ht="15.5" x14ac:dyDescent="0.35">
      <c r="A116" s="30"/>
      <c r="B116" s="30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U116">
        <f>SUM(C116:T116)</f>
        <v>0</v>
      </c>
    </row>
    <row r="117" spans="1:21" ht="15.5" x14ac:dyDescent="0.35">
      <c r="A117" s="30"/>
      <c r="B117" s="30"/>
      <c r="C117" s="28"/>
      <c r="D117" s="28"/>
      <c r="E117" s="28"/>
      <c r="F117" s="28"/>
      <c r="G117" s="28"/>
      <c r="H117" s="28"/>
      <c r="I117" s="29"/>
      <c r="J117" s="29"/>
      <c r="K117" s="29"/>
      <c r="L117" s="29"/>
      <c r="M117" s="28"/>
      <c r="N117" s="28"/>
      <c r="O117" s="28"/>
      <c r="P117" s="28"/>
      <c r="Q117" s="28"/>
      <c r="R117" s="28"/>
      <c r="U117">
        <f>SUM(C117:T117)</f>
        <v>0</v>
      </c>
    </row>
    <row r="118" spans="1:21" ht="15.5" x14ac:dyDescent="0.35">
      <c r="A118" s="30"/>
      <c r="B118" s="30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U118">
        <f>SUM(C118:T118)</f>
        <v>0</v>
      </c>
    </row>
    <row r="119" spans="1:21" ht="15.5" x14ac:dyDescent="0.35">
      <c r="A119" s="47"/>
      <c r="B119" s="47"/>
      <c r="C119" s="28"/>
      <c r="D119" s="28"/>
      <c r="E119" s="28"/>
      <c r="F119" s="28"/>
      <c r="G119" s="28"/>
      <c r="H119" s="28"/>
      <c r="I119" s="28"/>
      <c r="J119" s="28"/>
      <c r="K119" s="29"/>
      <c r="L119" s="29"/>
      <c r="M119" s="28"/>
      <c r="N119" s="28"/>
      <c r="O119" s="28"/>
      <c r="P119" s="28"/>
      <c r="Q119" s="46"/>
      <c r="R119" s="28"/>
      <c r="U119">
        <f>SUM(C119:T119)</f>
        <v>0</v>
      </c>
    </row>
    <row r="120" spans="1:21" ht="15.5" x14ac:dyDescent="0.35">
      <c r="A120" s="26"/>
      <c r="B120" s="27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U120">
        <f>SUM(C120:T120)</f>
        <v>0</v>
      </c>
    </row>
    <row r="121" spans="1:21" ht="15.5" x14ac:dyDescent="0.35">
      <c r="A121" s="47"/>
      <c r="B121" s="47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42"/>
      <c r="R121" s="28"/>
      <c r="U121">
        <f>SUM(C121:T121)</f>
        <v>0</v>
      </c>
    </row>
    <row r="122" spans="1:21" ht="15.5" x14ac:dyDescent="0.35">
      <c r="A122" s="26"/>
      <c r="B122" s="26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U122">
        <f>SUM(C122:T122)</f>
        <v>0</v>
      </c>
    </row>
  </sheetData>
  <sortState xmlns:xlrd2="http://schemas.microsoft.com/office/spreadsheetml/2017/richdata2" ref="A3:U121">
    <sortCondition descending="1" ref="U3:U121"/>
  </sortState>
  <mergeCells count="1">
    <mergeCell ref="A1:U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C1E8E-6AD5-4B9E-AE26-A4FE6E200E9F}">
  <dimension ref="A1:U12"/>
  <sheetViews>
    <sheetView workbookViewId="0">
      <selection activeCell="E14" sqref="E14"/>
    </sheetView>
  </sheetViews>
  <sheetFormatPr defaultRowHeight="14.5" x14ac:dyDescent="0.35"/>
  <cols>
    <col min="1" max="1" width="14.81640625" customWidth="1"/>
    <col min="13" max="13" width="10.08984375" customWidth="1"/>
    <col min="14" max="14" width="10.36328125" customWidth="1"/>
  </cols>
  <sheetData>
    <row r="1" spans="1:21" ht="15" x14ac:dyDescent="0.35">
      <c r="A1" s="25" t="s">
        <v>20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ht="15" x14ac:dyDescent="0.35">
      <c r="A2" s="1" t="s">
        <v>1</v>
      </c>
      <c r="B2" s="1" t="s">
        <v>2</v>
      </c>
      <c r="C2" s="1" t="s">
        <v>7</v>
      </c>
      <c r="D2" s="1" t="s">
        <v>7</v>
      </c>
      <c r="E2" s="1" t="s">
        <v>8</v>
      </c>
      <c r="F2" s="1" t="s">
        <v>8</v>
      </c>
      <c r="G2" s="1" t="s">
        <v>3</v>
      </c>
      <c r="H2" s="1" t="s">
        <v>3</v>
      </c>
      <c r="I2" s="1" t="s">
        <v>4</v>
      </c>
      <c r="J2" s="1" t="s">
        <v>4</v>
      </c>
      <c r="K2" s="1" t="s">
        <v>5</v>
      </c>
      <c r="L2" s="1" t="s">
        <v>5</v>
      </c>
      <c r="M2" s="1" t="s">
        <v>9</v>
      </c>
      <c r="N2" s="1" t="s">
        <v>9</v>
      </c>
      <c r="O2" s="1" t="s">
        <v>158</v>
      </c>
      <c r="P2" s="1" t="s">
        <v>158</v>
      </c>
      <c r="Q2" s="1" t="s">
        <v>170</v>
      </c>
      <c r="R2" s="1" t="s">
        <v>170</v>
      </c>
      <c r="S2" s="1"/>
      <c r="T2" s="1"/>
      <c r="U2" s="1" t="s">
        <v>6</v>
      </c>
    </row>
    <row r="3" spans="1:21" s="7" customFormat="1" ht="15.5" x14ac:dyDescent="0.35">
      <c r="A3" s="23" t="s">
        <v>36</v>
      </c>
      <c r="B3" s="23" t="s">
        <v>37</v>
      </c>
      <c r="C3" s="6">
        <v>100</v>
      </c>
      <c r="D3" s="6"/>
      <c r="E3" s="6"/>
      <c r="F3" s="6">
        <v>90</v>
      </c>
      <c r="G3" s="7">
        <v>100</v>
      </c>
      <c r="H3" s="7">
        <v>100</v>
      </c>
      <c r="I3" s="7">
        <v>90</v>
      </c>
      <c r="J3" s="7">
        <v>90</v>
      </c>
      <c r="K3" s="7">
        <v>100</v>
      </c>
      <c r="L3" s="7">
        <v>100</v>
      </c>
      <c r="U3" s="7">
        <f>SUM(C3:T3)</f>
        <v>770</v>
      </c>
    </row>
    <row r="4" spans="1:21" s="7" customFormat="1" ht="15.5" x14ac:dyDescent="0.35">
      <c r="A4" s="23" t="s">
        <v>35</v>
      </c>
      <c r="B4" s="23" t="s">
        <v>4</v>
      </c>
      <c r="C4" s="6">
        <v>90</v>
      </c>
      <c r="D4" s="6">
        <v>100</v>
      </c>
      <c r="E4" s="6"/>
      <c r="F4" s="6">
        <v>100</v>
      </c>
      <c r="J4" s="7">
        <v>80</v>
      </c>
      <c r="M4" s="7">
        <v>100</v>
      </c>
      <c r="N4" s="7">
        <v>100</v>
      </c>
      <c r="U4" s="7">
        <f>SUM(C4:T4)</f>
        <v>570</v>
      </c>
    </row>
    <row r="5" spans="1:21" s="7" customFormat="1" ht="15.5" x14ac:dyDescent="0.35">
      <c r="A5" s="5" t="s">
        <v>36</v>
      </c>
      <c r="B5" s="5" t="s">
        <v>3</v>
      </c>
      <c r="P5" s="7">
        <v>100</v>
      </c>
      <c r="Q5" s="31">
        <v>100</v>
      </c>
      <c r="R5" s="31">
        <v>100</v>
      </c>
      <c r="U5" s="7">
        <f>SUM(C5:T5)</f>
        <v>300</v>
      </c>
    </row>
    <row r="6" spans="1:21" s="7" customFormat="1" ht="15.5" x14ac:dyDescent="0.35">
      <c r="A6" s="24" t="s">
        <v>146</v>
      </c>
      <c r="B6" s="24" t="s">
        <v>4</v>
      </c>
      <c r="C6" s="6"/>
      <c r="D6" s="6"/>
      <c r="E6" s="6"/>
      <c r="F6" s="6"/>
      <c r="K6" s="7">
        <v>90</v>
      </c>
      <c r="L6" s="7">
        <v>80</v>
      </c>
      <c r="P6" s="7">
        <v>90</v>
      </c>
      <c r="U6" s="7">
        <f>SUM(C6:T6)</f>
        <v>260</v>
      </c>
    </row>
    <row r="7" spans="1:21" s="7" customFormat="1" ht="15.5" x14ac:dyDescent="0.35">
      <c r="A7" s="5" t="s">
        <v>138</v>
      </c>
      <c r="B7" s="5" t="s">
        <v>37</v>
      </c>
      <c r="C7" s="6"/>
      <c r="D7" s="6"/>
      <c r="E7" s="6"/>
      <c r="F7" s="6"/>
      <c r="I7" s="7">
        <v>100</v>
      </c>
      <c r="Q7" s="7">
        <v>90</v>
      </c>
      <c r="U7" s="7">
        <f>SUM(C7:T7)</f>
        <v>190</v>
      </c>
    </row>
    <row r="8" spans="1:21" s="7" customFormat="1" ht="15.5" x14ac:dyDescent="0.35">
      <c r="A8" s="5" t="s">
        <v>139</v>
      </c>
      <c r="B8" s="5" t="s">
        <v>4</v>
      </c>
      <c r="I8" s="7">
        <v>80</v>
      </c>
      <c r="J8" s="7">
        <v>100</v>
      </c>
      <c r="U8" s="7">
        <f>SUM(C8:T8)</f>
        <v>180</v>
      </c>
    </row>
    <row r="9" spans="1:21" s="7" customFormat="1" ht="15.5" x14ac:dyDescent="0.35">
      <c r="A9" s="5" t="s">
        <v>73</v>
      </c>
      <c r="B9" s="5" t="s">
        <v>37</v>
      </c>
      <c r="C9" s="6"/>
      <c r="D9" s="6">
        <v>90</v>
      </c>
      <c r="E9" s="6"/>
      <c r="F9" s="6"/>
      <c r="L9" s="7">
        <v>90</v>
      </c>
      <c r="U9" s="7">
        <f>SUM(C9:T9)</f>
        <v>180</v>
      </c>
    </row>
    <row r="10" spans="1:21" s="34" customFormat="1" ht="15.5" x14ac:dyDescent="0.35">
      <c r="A10" s="49"/>
      <c r="B10" s="49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</row>
    <row r="11" spans="1:21" ht="15.5" x14ac:dyDescent="0.35">
      <c r="A11" s="47"/>
      <c r="B11" s="47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</row>
    <row r="12" spans="1:21" ht="15.5" x14ac:dyDescent="0.35">
      <c r="A12" s="49"/>
      <c r="B12" s="49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</row>
  </sheetData>
  <sortState xmlns:xlrd2="http://schemas.microsoft.com/office/spreadsheetml/2017/richdata2" ref="A3:U9">
    <sortCondition descending="1" ref="U3:U9"/>
  </sortState>
  <mergeCells count="1">
    <mergeCell ref="A1:U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E1092-E5ED-48FE-8E38-7AD414DF9445}">
  <dimension ref="A1:U153"/>
  <sheetViews>
    <sheetView workbookViewId="0">
      <selection activeCell="A3" sqref="A3:XFD14"/>
    </sheetView>
  </sheetViews>
  <sheetFormatPr defaultRowHeight="14.5" x14ac:dyDescent="0.35"/>
  <cols>
    <col min="1" max="1" width="20.26953125" customWidth="1"/>
    <col min="3" max="8" width="8.7265625" customWidth="1"/>
    <col min="9" max="12" width="8.6328125" customWidth="1"/>
    <col min="13" max="13" width="7.81640625" customWidth="1"/>
    <col min="14" max="14" width="8.26953125" customWidth="1"/>
    <col min="15" max="16" width="8.7265625" customWidth="1"/>
  </cols>
  <sheetData>
    <row r="1" spans="1:21" ht="15" x14ac:dyDescent="0.35">
      <c r="A1" s="25" t="s">
        <v>19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ht="15" x14ac:dyDescent="0.35">
      <c r="A2" s="1" t="s">
        <v>1</v>
      </c>
      <c r="B2" s="1" t="s">
        <v>2</v>
      </c>
      <c r="C2" s="1" t="s">
        <v>7</v>
      </c>
      <c r="D2" s="1" t="s">
        <v>7</v>
      </c>
      <c r="E2" s="1" t="s">
        <v>8</v>
      </c>
      <c r="F2" s="1" t="s">
        <v>8</v>
      </c>
      <c r="G2" s="1" t="s">
        <v>3</v>
      </c>
      <c r="H2" s="1" t="s">
        <v>3</v>
      </c>
      <c r="I2" s="1" t="s">
        <v>4</v>
      </c>
      <c r="J2" s="1" t="s">
        <v>4</v>
      </c>
      <c r="K2" s="1" t="s">
        <v>5</v>
      </c>
      <c r="L2" s="1" t="s">
        <v>5</v>
      </c>
      <c r="M2" s="1" t="s">
        <v>9</v>
      </c>
      <c r="N2" s="1" t="s">
        <v>9</v>
      </c>
      <c r="O2" s="1" t="s">
        <v>158</v>
      </c>
      <c r="P2" s="1" t="s">
        <v>158</v>
      </c>
      <c r="Q2" s="1" t="s">
        <v>170</v>
      </c>
      <c r="R2" s="1" t="s">
        <v>170</v>
      </c>
      <c r="S2" s="1"/>
      <c r="T2" s="1"/>
      <c r="U2" s="1" t="s">
        <v>6</v>
      </c>
    </row>
    <row r="3" spans="1:21" s="7" customFormat="1" ht="15.5" x14ac:dyDescent="0.35">
      <c r="A3" s="5" t="s">
        <v>50</v>
      </c>
      <c r="B3" s="5" t="s">
        <v>3</v>
      </c>
      <c r="C3" s="6"/>
      <c r="D3" s="6">
        <v>100</v>
      </c>
      <c r="E3" s="6"/>
      <c r="F3" s="6"/>
      <c r="G3" s="7">
        <v>80</v>
      </c>
      <c r="H3" s="7">
        <v>100</v>
      </c>
      <c r="J3" s="7">
        <v>100</v>
      </c>
      <c r="L3" s="7">
        <v>60</v>
      </c>
      <c r="Q3" s="31">
        <v>90</v>
      </c>
      <c r="R3" s="31">
        <v>40</v>
      </c>
      <c r="U3" s="7">
        <f>SUM(C3:T3)</f>
        <v>570</v>
      </c>
    </row>
    <row r="4" spans="1:21" s="7" customFormat="1" ht="15.5" x14ac:dyDescent="0.35">
      <c r="A4" s="5" t="s">
        <v>34</v>
      </c>
      <c r="B4" s="5" t="s">
        <v>5</v>
      </c>
      <c r="C4" s="6"/>
      <c r="D4" s="6"/>
      <c r="E4" s="6">
        <v>100</v>
      </c>
      <c r="F4" s="6">
        <v>100</v>
      </c>
      <c r="I4" s="7">
        <v>70</v>
      </c>
      <c r="J4" s="7">
        <v>50</v>
      </c>
      <c r="P4" s="7">
        <v>100</v>
      </c>
      <c r="Q4" s="7">
        <v>90</v>
      </c>
      <c r="U4" s="7">
        <f>SUM(C4:T4)</f>
        <v>510</v>
      </c>
    </row>
    <row r="5" spans="1:21" s="7" customFormat="1" ht="15.5" x14ac:dyDescent="0.35">
      <c r="A5" s="5" t="s">
        <v>38</v>
      </c>
      <c r="B5" s="5" t="s">
        <v>33</v>
      </c>
      <c r="C5" s="6">
        <v>100</v>
      </c>
      <c r="D5" s="6">
        <v>90</v>
      </c>
      <c r="E5" s="6"/>
      <c r="F5" s="6"/>
      <c r="G5" s="7">
        <v>90</v>
      </c>
      <c r="I5" s="7">
        <v>55</v>
      </c>
      <c r="J5" s="7">
        <v>80</v>
      </c>
      <c r="N5" s="7">
        <v>10</v>
      </c>
      <c r="O5" s="7">
        <v>50</v>
      </c>
      <c r="P5" s="7">
        <v>30</v>
      </c>
      <c r="U5" s="7">
        <f>SUM(C5:T5)</f>
        <v>505</v>
      </c>
    </row>
    <row r="6" spans="1:21" s="7" customFormat="1" ht="15.5" x14ac:dyDescent="0.35">
      <c r="A6" s="5" t="s">
        <v>45</v>
      </c>
      <c r="B6" s="5" t="s">
        <v>4</v>
      </c>
      <c r="C6" s="6"/>
      <c r="D6" s="6">
        <f>(70+60+50)/3</f>
        <v>60</v>
      </c>
      <c r="E6" s="6">
        <v>30</v>
      </c>
      <c r="F6" s="6"/>
      <c r="G6" s="7">
        <v>40</v>
      </c>
      <c r="L6" s="7">
        <v>100</v>
      </c>
      <c r="M6" s="7">
        <v>60</v>
      </c>
      <c r="N6" s="7">
        <v>40</v>
      </c>
      <c r="O6" s="7">
        <v>100</v>
      </c>
      <c r="P6" s="7">
        <v>60</v>
      </c>
      <c r="U6" s="7">
        <f>SUM(C6:T6)</f>
        <v>490</v>
      </c>
    </row>
    <row r="7" spans="1:21" s="7" customFormat="1" ht="15.5" x14ac:dyDescent="0.35">
      <c r="A7" s="5" t="s">
        <v>43</v>
      </c>
      <c r="B7" s="5" t="s">
        <v>4</v>
      </c>
      <c r="C7" s="6">
        <v>50</v>
      </c>
      <c r="D7" s="6">
        <v>15</v>
      </c>
      <c r="E7" s="6"/>
      <c r="F7" s="6">
        <v>50</v>
      </c>
      <c r="I7" s="7">
        <v>80</v>
      </c>
      <c r="M7" s="7">
        <v>80</v>
      </c>
      <c r="N7" s="7">
        <v>55</v>
      </c>
      <c r="O7" s="7">
        <v>35</v>
      </c>
      <c r="Q7" s="31">
        <v>20</v>
      </c>
      <c r="R7" s="31">
        <v>90</v>
      </c>
      <c r="U7" s="7">
        <f>SUM(C7:T7)</f>
        <v>475</v>
      </c>
    </row>
    <row r="8" spans="1:21" s="7" customFormat="1" ht="15.5" x14ac:dyDescent="0.35">
      <c r="A8" s="5" t="s">
        <v>40</v>
      </c>
      <c r="B8" s="5" t="s">
        <v>5</v>
      </c>
      <c r="C8" s="6">
        <v>85</v>
      </c>
      <c r="D8" s="6"/>
      <c r="E8" s="6">
        <v>80</v>
      </c>
      <c r="F8" s="6"/>
      <c r="J8" s="7">
        <v>30</v>
      </c>
      <c r="L8" s="7">
        <v>85</v>
      </c>
      <c r="M8" s="7">
        <v>100</v>
      </c>
      <c r="N8" s="7">
        <v>80</v>
      </c>
      <c r="U8" s="7">
        <f>SUM(C8:T8)</f>
        <v>460</v>
      </c>
    </row>
    <row r="9" spans="1:21" s="7" customFormat="1" ht="15.5" x14ac:dyDescent="0.35">
      <c r="A9" s="5" t="s">
        <v>102</v>
      </c>
      <c r="B9" s="5" t="s">
        <v>33</v>
      </c>
      <c r="C9" s="6"/>
      <c r="D9" s="6"/>
      <c r="E9" s="6">
        <v>90</v>
      </c>
      <c r="F9" s="6">
        <v>15</v>
      </c>
      <c r="H9" s="7">
        <v>50</v>
      </c>
      <c r="J9" s="7">
        <v>20</v>
      </c>
      <c r="L9" s="7">
        <v>50</v>
      </c>
      <c r="N9" s="7">
        <v>30</v>
      </c>
      <c r="O9" s="7">
        <v>85</v>
      </c>
      <c r="P9" s="7">
        <v>45</v>
      </c>
      <c r="Q9" s="7">
        <v>60</v>
      </c>
      <c r="U9" s="7">
        <f>SUM(C9:T9)</f>
        <v>445</v>
      </c>
    </row>
    <row r="10" spans="1:21" s="7" customFormat="1" ht="15.5" x14ac:dyDescent="0.35">
      <c r="A10" s="5" t="s">
        <v>66</v>
      </c>
      <c r="B10" s="5" t="s">
        <v>4</v>
      </c>
      <c r="C10" s="6"/>
      <c r="D10" s="6"/>
      <c r="E10" s="6">
        <v>40</v>
      </c>
      <c r="F10" s="6"/>
      <c r="I10" s="7">
        <v>55</v>
      </c>
      <c r="J10" s="7">
        <v>50</v>
      </c>
      <c r="M10" s="7">
        <v>90</v>
      </c>
      <c r="N10" s="7">
        <v>95</v>
      </c>
      <c r="Q10" s="7">
        <v>90</v>
      </c>
      <c r="R10" s="7">
        <v>20</v>
      </c>
      <c r="U10" s="7">
        <f>SUM(C10:T10)</f>
        <v>440</v>
      </c>
    </row>
    <row r="11" spans="1:21" s="7" customFormat="1" ht="15.5" x14ac:dyDescent="0.35">
      <c r="A11" s="5" t="s">
        <v>115</v>
      </c>
      <c r="B11" s="5" t="s">
        <v>4</v>
      </c>
      <c r="C11" s="6"/>
      <c r="D11" s="6"/>
      <c r="E11" s="6">
        <v>50</v>
      </c>
      <c r="F11" s="6"/>
      <c r="I11" s="7">
        <v>100</v>
      </c>
      <c r="K11" s="7">
        <v>100</v>
      </c>
      <c r="M11" s="7">
        <v>70</v>
      </c>
      <c r="Q11" s="7">
        <v>70</v>
      </c>
      <c r="U11" s="7">
        <f>SUM(C11:T11)</f>
        <v>390</v>
      </c>
    </row>
    <row r="12" spans="1:21" s="7" customFormat="1" ht="15.5" x14ac:dyDescent="0.35">
      <c r="A12" s="5" t="s">
        <v>79</v>
      </c>
      <c r="B12" s="5" t="s">
        <v>30</v>
      </c>
      <c r="C12" s="6"/>
      <c r="D12" s="6">
        <v>40</v>
      </c>
      <c r="E12" s="6">
        <v>20</v>
      </c>
      <c r="F12" s="6">
        <v>60</v>
      </c>
      <c r="G12" s="6">
        <v>50</v>
      </c>
      <c r="H12" s="6">
        <v>85</v>
      </c>
      <c r="L12" s="16">
        <v>3.33</v>
      </c>
      <c r="N12" s="7">
        <v>70</v>
      </c>
      <c r="Q12" s="7">
        <v>30</v>
      </c>
      <c r="U12" s="16">
        <f>SUM(C12:T12)</f>
        <v>358.33</v>
      </c>
    </row>
    <row r="13" spans="1:21" s="7" customFormat="1" ht="15.5" x14ac:dyDescent="0.35">
      <c r="A13" s="5" t="s">
        <v>103</v>
      </c>
      <c r="B13" s="5" t="s">
        <v>5</v>
      </c>
      <c r="C13" s="6"/>
      <c r="D13" s="6"/>
      <c r="E13" s="6">
        <v>80</v>
      </c>
      <c r="F13" s="6"/>
      <c r="G13" s="7">
        <v>60</v>
      </c>
      <c r="H13" s="7">
        <v>85</v>
      </c>
      <c r="I13" s="7">
        <v>10</v>
      </c>
      <c r="P13" s="7">
        <v>45</v>
      </c>
      <c r="Q13" s="7">
        <v>50</v>
      </c>
      <c r="U13" s="7">
        <f>SUM(C13:T13)</f>
        <v>330</v>
      </c>
    </row>
    <row r="14" spans="1:21" s="7" customFormat="1" ht="15.5" x14ac:dyDescent="0.35">
      <c r="A14" s="12" t="s">
        <v>62</v>
      </c>
      <c r="B14" s="12" t="s">
        <v>3</v>
      </c>
      <c r="C14" s="6"/>
      <c r="D14" s="6"/>
      <c r="E14" s="6"/>
      <c r="F14" s="6"/>
      <c r="G14" s="7">
        <v>100</v>
      </c>
      <c r="J14" s="7">
        <v>90</v>
      </c>
      <c r="N14" s="7">
        <v>95</v>
      </c>
      <c r="U14" s="7">
        <f>SUM(C14:T14)</f>
        <v>285</v>
      </c>
    </row>
    <row r="15" spans="1:21" s="34" customFormat="1" ht="15.5" x14ac:dyDescent="0.35">
      <c r="A15" s="33" t="s">
        <v>65</v>
      </c>
      <c r="B15" s="33" t="s">
        <v>5</v>
      </c>
      <c r="C15" s="37"/>
      <c r="D15" s="37"/>
      <c r="E15" s="37"/>
      <c r="F15" s="37"/>
      <c r="J15" s="34">
        <v>70</v>
      </c>
      <c r="K15" s="34">
        <v>55</v>
      </c>
      <c r="M15" s="34">
        <v>50</v>
      </c>
      <c r="P15" s="34">
        <v>90</v>
      </c>
      <c r="U15" s="34">
        <f>SUM(C15:T15)</f>
        <v>265</v>
      </c>
    </row>
    <row r="16" spans="1:21" ht="15.5" x14ac:dyDescent="0.35">
      <c r="A16" s="2" t="s">
        <v>80</v>
      </c>
      <c r="B16" s="2" t="s">
        <v>5</v>
      </c>
      <c r="C16" s="3"/>
      <c r="D16" s="3">
        <v>30</v>
      </c>
      <c r="E16" s="3"/>
      <c r="F16" s="3"/>
      <c r="I16">
        <v>90</v>
      </c>
      <c r="K16">
        <v>55</v>
      </c>
      <c r="L16">
        <v>85</v>
      </c>
      <c r="U16">
        <f>SUM(C16:T16)</f>
        <v>260</v>
      </c>
    </row>
    <row r="17" spans="1:21" ht="15.5" x14ac:dyDescent="0.35">
      <c r="A17" s="2" t="s">
        <v>74</v>
      </c>
      <c r="B17" s="2" t="s">
        <v>3</v>
      </c>
      <c r="C17" s="3"/>
      <c r="D17" s="3"/>
      <c r="E17" s="3">
        <v>80</v>
      </c>
      <c r="F17" s="3"/>
      <c r="K17">
        <v>25</v>
      </c>
      <c r="M17">
        <v>35</v>
      </c>
      <c r="R17">
        <v>100</v>
      </c>
      <c r="U17">
        <f>SUM(C17:T17)</f>
        <v>240</v>
      </c>
    </row>
    <row r="18" spans="1:21" ht="15.5" x14ac:dyDescent="0.35">
      <c r="A18" s="14" t="s">
        <v>49</v>
      </c>
      <c r="B18" s="14" t="s">
        <v>28</v>
      </c>
      <c r="C18" s="3"/>
      <c r="D18" s="3"/>
      <c r="E18" s="3"/>
      <c r="F18" s="3"/>
      <c r="G18">
        <v>70</v>
      </c>
      <c r="H18">
        <v>70</v>
      </c>
      <c r="K18">
        <v>90</v>
      </c>
      <c r="U18">
        <f>SUM(C18:T18)</f>
        <v>230</v>
      </c>
    </row>
    <row r="19" spans="1:21" ht="15.5" x14ac:dyDescent="0.35">
      <c r="A19" s="2" t="s">
        <v>44</v>
      </c>
      <c r="B19" s="2" t="s">
        <v>5</v>
      </c>
      <c r="C19" s="3">
        <v>40</v>
      </c>
      <c r="D19" s="3"/>
      <c r="E19" s="3"/>
      <c r="F19" s="3"/>
      <c r="K19">
        <v>80</v>
      </c>
      <c r="L19">
        <v>35</v>
      </c>
      <c r="O19">
        <v>65</v>
      </c>
      <c r="U19">
        <f>SUM(C19:T19)</f>
        <v>220</v>
      </c>
    </row>
    <row r="20" spans="1:21" ht="15.5" x14ac:dyDescent="0.35">
      <c r="A20" s="2" t="s">
        <v>76</v>
      </c>
      <c r="B20" s="2" t="s">
        <v>4</v>
      </c>
      <c r="C20" s="3"/>
      <c r="D20" s="3"/>
      <c r="E20" s="3"/>
      <c r="F20" s="3">
        <v>75</v>
      </c>
      <c r="L20" s="17">
        <v>3.33</v>
      </c>
      <c r="O20">
        <v>65</v>
      </c>
      <c r="P20">
        <v>70</v>
      </c>
      <c r="U20" s="17">
        <f>SUM(C20:T20)</f>
        <v>213.32999999999998</v>
      </c>
    </row>
    <row r="21" spans="1:21" ht="15.5" x14ac:dyDescent="0.35">
      <c r="A21" s="2" t="s">
        <v>39</v>
      </c>
      <c r="B21" s="2" t="s">
        <v>22</v>
      </c>
      <c r="C21" s="3">
        <v>85</v>
      </c>
      <c r="D21" s="3">
        <v>60</v>
      </c>
      <c r="E21" s="3"/>
      <c r="F21" s="3">
        <v>40</v>
      </c>
      <c r="M21">
        <v>10</v>
      </c>
      <c r="O21">
        <v>10</v>
      </c>
      <c r="U21">
        <f>SUM(C21:T21)</f>
        <v>205</v>
      </c>
    </row>
    <row r="22" spans="1:21" ht="15.5" x14ac:dyDescent="0.35">
      <c r="A22" s="2" t="s">
        <v>41</v>
      </c>
      <c r="B22" s="2" t="s">
        <v>4</v>
      </c>
      <c r="C22" s="3">
        <v>70</v>
      </c>
      <c r="D22" s="3"/>
      <c r="E22" s="3"/>
      <c r="F22" s="3"/>
      <c r="H22">
        <v>40</v>
      </c>
      <c r="O22">
        <v>85</v>
      </c>
      <c r="U22">
        <f>SUM(C22:T22)</f>
        <v>195</v>
      </c>
    </row>
    <row r="23" spans="1:21" ht="15.5" x14ac:dyDescent="0.35">
      <c r="A23" s="2" t="s">
        <v>46</v>
      </c>
      <c r="B23" s="2" t="s">
        <v>3</v>
      </c>
      <c r="K23">
        <v>70</v>
      </c>
      <c r="L23">
        <v>70</v>
      </c>
      <c r="Q23">
        <v>40</v>
      </c>
      <c r="U23">
        <f>SUM(C23:T23)</f>
        <v>180</v>
      </c>
    </row>
    <row r="24" spans="1:21" ht="15.5" x14ac:dyDescent="0.35">
      <c r="A24" s="2" t="s">
        <v>118</v>
      </c>
      <c r="B24" s="2" t="s">
        <v>33</v>
      </c>
      <c r="C24" s="3"/>
      <c r="D24" s="3"/>
      <c r="E24" s="3"/>
      <c r="F24" s="3"/>
      <c r="I24">
        <v>40</v>
      </c>
      <c r="K24">
        <v>25</v>
      </c>
      <c r="L24" s="17">
        <v>3.33</v>
      </c>
      <c r="P24">
        <v>80</v>
      </c>
      <c r="U24" s="17">
        <f>SUM(C24:T24)</f>
        <v>148.32999999999998</v>
      </c>
    </row>
    <row r="25" spans="1:21" ht="15.5" x14ac:dyDescent="0.35">
      <c r="A25" s="2" t="s">
        <v>78</v>
      </c>
      <c r="B25" s="2" t="s">
        <v>4</v>
      </c>
      <c r="C25" s="3"/>
      <c r="D25" s="3">
        <f>(70+60+50)/3</f>
        <v>60</v>
      </c>
      <c r="E25" s="3"/>
      <c r="F25" s="3">
        <v>75</v>
      </c>
      <c r="U25">
        <f>SUM(C25:T25)</f>
        <v>135</v>
      </c>
    </row>
    <row r="26" spans="1:21" ht="15.5" x14ac:dyDescent="0.35">
      <c r="A26" s="2" t="s">
        <v>98</v>
      </c>
      <c r="B26" s="2" t="s">
        <v>4</v>
      </c>
      <c r="C26" s="3"/>
      <c r="D26" s="3"/>
      <c r="E26" s="3"/>
      <c r="F26" s="3">
        <v>90</v>
      </c>
      <c r="L26">
        <v>35</v>
      </c>
      <c r="U26">
        <f>SUM(C26:T26)</f>
        <v>125</v>
      </c>
    </row>
    <row r="27" spans="1:21" ht="15.5" x14ac:dyDescent="0.35">
      <c r="A27" s="2" t="s">
        <v>149</v>
      </c>
      <c r="B27" s="2" t="s">
        <v>5</v>
      </c>
      <c r="C27" s="3"/>
      <c r="D27" s="3"/>
      <c r="E27" s="3"/>
      <c r="F27" s="3"/>
      <c r="K27">
        <v>40</v>
      </c>
      <c r="R27">
        <v>80</v>
      </c>
      <c r="U27">
        <f>SUM(C27:T27)</f>
        <v>120</v>
      </c>
    </row>
    <row r="28" spans="1:21" ht="15.5" x14ac:dyDescent="0.35">
      <c r="A28" s="9" t="s">
        <v>130</v>
      </c>
      <c r="B28" s="9" t="s">
        <v>33</v>
      </c>
      <c r="H28">
        <v>60</v>
      </c>
      <c r="I28">
        <v>30</v>
      </c>
      <c r="M28">
        <v>20</v>
      </c>
      <c r="U28">
        <f>SUM(C28:T28)</f>
        <v>110</v>
      </c>
    </row>
    <row r="29" spans="1:21" ht="15.5" x14ac:dyDescent="0.35">
      <c r="A29" s="20" t="s">
        <v>159</v>
      </c>
      <c r="B29" s="21" t="s">
        <v>5</v>
      </c>
      <c r="O29">
        <v>20</v>
      </c>
      <c r="Q29">
        <v>10</v>
      </c>
      <c r="R29">
        <v>70</v>
      </c>
      <c r="U29">
        <f>SUM(C29:T29)</f>
        <v>100</v>
      </c>
    </row>
    <row r="30" spans="1:21" ht="15.5" x14ac:dyDescent="0.35">
      <c r="A30" s="2" t="s">
        <v>77</v>
      </c>
      <c r="B30" s="2" t="s">
        <v>4</v>
      </c>
      <c r="C30" s="3"/>
      <c r="D30" s="3">
        <v>80</v>
      </c>
      <c r="E30" s="3"/>
      <c r="F30" s="3"/>
      <c r="U30">
        <f>SUM(C30:T30)</f>
        <v>80</v>
      </c>
    </row>
    <row r="31" spans="1:21" ht="15.5" x14ac:dyDescent="0.35">
      <c r="A31" s="2" t="s">
        <v>104</v>
      </c>
      <c r="B31" s="2" t="s">
        <v>5</v>
      </c>
      <c r="C31" s="3"/>
      <c r="D31" s="3"/>
      <c r="E31" s="3">
        <v>10</v>
      </c>
      <c r="F31" s="3">
        <v>30</v>
      </c>
      <c r="M31">
        <v>35</v>
      </c>
      <c r="U31">
        <f>SUM(C31:T31)</f>
        <v>75</v>
      </c>
    </row>
    <row r="32" spans="1:21" ht="15.5" x14ac:dyDescent="0.35">
      <c r="A32" s="2" t="s">
        <v>47</v>
      </c>
      <c r="B32" s="2" t="s">
        <v>5</v>
      </c>
      <c r="C32" s="3"/>
      <c r="D32" s="3">
        <v>15</v>
      </c>
      <c r="E32" s="3"/>
      <c r="F32" s="3"/>
      <c r="N32">
        <v>55</v>
      </c>
      <c r="U32">
        <f>SUM(C32:T32)</f>
        <v>70</v>
      </c>
    </row>
    <row r="33" spans="1:21" ht="15.5" x14ac:dyDescent="0.35">
      <c r="A33" s="2" t="s">
        <v>42</v>
      </c>
      <c r="B33" s="2" t="s">
        <v>4</v>
      </c>
      <c r="C33" s="3">
        <v>60</v>
      </c>
      <c r="D33" s="3"/>
      <c r="E33" s="3"/>
      <c r="F33" s="3"/>
      <c r="J33">
        <v>10</v>
      </c>
      <c r="U33">
        <f>SUM(C33:T33)</f>
        <v>70</v>
      </c>
    </row>
    <row r="34" spans="1:21" ht="15.5" x14ac:dyDescent="0.35">
      <c r="A34" s="2" t="s">
        <v>105</v>
      </c>
      <c r="B34" s="2" t="s">
        <v>5</v>
      </c>
      <c r="C34" s="3"/>
      <c r="D34" s="3"/>
      <c r="E34" s="3"/>
      <c r="F34" s="3">
        <v>15</v>
      </c>
      <c r="R34">
        <v>50</v>
      </c>
      <c r="U34">
        <f>SUM(C34:T34)</f>
        <v>65</v>
      </c>
    </row>
    <row r="35" spans="1:21" ht="15.5" x14ac:dyDescent="0.35">
      <c r="A35" s="47" t="s">
        <v>154</v>
      </c>
      <c r="B35" s="47" t="s">
        <v>22</v>
      </c>
      <c r="C35" s="29"/>
      <c r="D35" s="29"/>
      <c r="E35" s="29"/>
      <c r="F35" s="29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>
        <v>60</v>
      </c>
      <c r="U35">
        <f>SUM(C35:T35)</f>
        <v>60</v>
      </c>
    </row>
    <row r="36" spans="1:21" ht="15.5" x14ac:dyDescent="0.35">
      <c r="A36" s="2" t="s">
        <v>141</v>
      </c>
      <c r="B36" s="2" t="s">
        <v>4</v>
      </c>
      <c r="J36">
        <v>50</v>
      </c>
      <c r="U36">
        <f>SUM(C36:T36)</f>
        <v>50</v>
      </c>
    </row>
    <row r="37" spans="1:21" ht="15.5" x14ac:dyDescent="0.35">
      <c r="A37" s="20" t="s">
        <v>23</v>
      </c>
      <c r="B37" s="21" t="s">
        <v>4</v>
      </c>
      <c r="P37">
        <v>10</v>
      </c>
      <c r="R37">
        <v>30</v>
      </c>
      <c r="U37">
        <f>SUM(C37:T37)</f>
        <v>40</v>
      </c>
    </row>
    <row r="38" spans="1:21" ht="15.5" x14ac:dyDescent="0.35">
      <c r="A38" s="9" t="s">
        <v>128</v>
      </c>
      <c r="B38" s="9" t="s">
        <v>4</v>
      </c>
      <c r="H38">
        <v>30</v>
      </c>
      <c r="R38">
        <v>10</v>
      </c>
      <c r="U38">
        <f>SUM(C38:T38)</f>
        <v>40</v>
      </c>
    </row>
    <row r="39" spans="1:21" ht="15.5" x14ac:dyDescent="0.35">
      <c r="A39" s="20" t="s">
        <v>75</v>
      </c>
      <c r="B39" s="21" t="s">
        <v>5</v>
      </c>
      <c r="C39" s="3"/>
      <c r="D39" s="3"/>
      <c r="E39" s="3"/>
      <c r="F39" s="3"/>
      <c r="O39">
        <v>35</v>
      </c>
      <c r="U39">
        <f>SUM(C39:T39)</f>
        <v>35</v>
      </c>
    </row>
    <row r="40" spans="1:21" ht="15.5" x14ac:dyDescent="0.35">
      <c r="A40" s="4" t="s">
        <v>136</v>
      </c>
      <c r="B40" s="4" t="s">
        <v>28</v>
      </c>
      <c r="C40" s="3"/>
      <c r="D40" s="3"/>
      <c r="E40" s="3"/>
      <c r="F40" s="3"/>
      <c r="I40">
        <v>20</v>
      </c>
      <c r="U40">
        <f>SUM(C40:T40)</f>
        <v>20</v>
      </c>
    </row>
    <row r="41" spans="1:21" ht="15.5" x14ac:dyDescent="0.35">
      <c r="A41" s="3" t="s">
        <v>156</v>
      </c>
      <c r="B41" s="3" t="s">
        <v>3</v>
      </c>
      <c r="N41">
        <v>20</v>
      </c>
      <c r="U41">
        <f>SUM(C41:T41)</f>
        <v>20</v>
      </c>
    </row>
    <row r="42" spans="1:21" ht="15.5" x14ac:dyDescent="0.35">
      <c r="A42" s="20" t="s">
        <v>25</v>
      </c>
      <c r="B42" s="21" t="s">
        <v>5</v>
      </c>
      <c r="P42">
        <v>20</v>
      </c>
      <c r="U42">
        <f>SUM(C42:T42)</f>
        <v>20</v>
      </c>
    </row>
    <row r="43" spans="1:21" ht="15.5" x14ac:dyDescent="0.35">
      <c r="A43" s="2" t="s">
        <v>151</v>
      </c>
      <c r="B43" s="2" t="s">
        <v>4</v>
      </c>
      <c r="L43">
        <v>20</v>
      </c>
      <c r="U43">
        <f>SUM(C43:T43)</f>
        <v>20</v>
      </c>
    </row>
    <row r="44" spans="1:21" ht="15.5" x14ac:dyDescent="0.35">
      <c r="A44" s="2" t="s">
        <v>63</v>
      </c>
      <c r="B44" s="2" t="s">
        <v>33</v>
      </c>
      <c r="K44">
        <v>10</v>
      </c>
      <c r="U44">
        <f>SUM(C44:T44)</f>
        <v>10</v>
      </c>
    </row>
    <row r="45" spans="1:21" ht="15.5" x14ac:dyDescent="0.35">
      <c r="A45" s="47"/>
      <c r="B45" s="47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U45">
        <f>SUM(C45:T45)</f>
        <v>0</v>
      </c>
    </row>
    <row r="46" spans="1:21" ht="15.5" x14ac:dyDescent="0.35">
      <c r="A46" s="47"/>
      <c r="B46" s="47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U46">
        <f>SUM(C46:T46)</f>
        <v>0</v>
      </c>
    </row>
    <row r="47" spans="1:21" ht="15.5" x14ac:dyDescent="0.35">
      <c r="A47" s="47"/>
      <c r="B47" s="47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U47">
        <f>SUM(C47:T47)</f>
        <v>0</v>
      </c>
    </row>
    <row r="48" spans="1:21" ht="15.5" x14ac:dyDescent="0.35">
      <c r="A48" s="47"/>
      <c r="B48" s="47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U48">
        <f>SUM(C48:T48)</f>
        <v>0</v>
      </c>
    </row>
    <row r="49" spans="1:21" ht="15.5" x14ac:dyDescent="0.35">
      <c r="A49" s="47"/>
      <c r="B49" s="47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U49">
        <f>SUM(C49:T49)</f>
        <v>0</v>
      </c>
    </row>
    <row r="50" spans="1:21" ht="15.5" x14ac:dyDescent="0.35">
      <c r="A50" s="47"/>
      <c r="B50" s="47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U50">
        <f>SUM(C50:T50)</f>
        <v>0</v>
      </c>
    </row>
    <row r="51" spans="1:21" ht="15.5" x14ac:dyDescent="0.35">
      <c r="A51" s="47"/>
      <c r="B51" s="47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U51">
        <f>SUM(C51:T51)</f>
        <v>0</v>
      </c>
    </row>
    <row r="52" spans="1:21" ht="15.5" x14ac:dyDescent="0.35">
      <c r="A52" s="47"/>
      <c r="B52" s="47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U52">
        <f>SUM(C52:T52)</f>
        <v>0</v>
      </c>
    </row>
    <row r="53" spans="1:21" ht="15.5" x14ac:dyDescent="0.35">
      <c r="A53" s="47"/>
      <c r="B53" s="47"/>
      <c r="C53" s="29"/>
      <c r="D53" s="29"/>
      <c r="E53" s="29"/>
      <c r="F53" s="29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U53">
        <f>SUM(C53:T53)</f>
        <v>0</v>
      </c>
    </row>
    <row r="54" spans="1:21" ht="15.5" x14ac:dyDescent="0.35">
      <c r="A54" s="47"/>
      <c r="B54" s="47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U54">
        <f>SUM(C54:T54)</f>
        <v>0</v>
      </c>
    </row>
    <row r="55" spans="1:21" ht="15.5" x14ac:dyDescent="0.35">
      <c r="A55" s="47"/>
      <c r="B55" s="47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U55">
        <f>SUM(C55:T55)</f>
        <v>0</v>
      </c>
    </row>
    <row r="56" spans="1:21" ht="15.5" x14ac:dyDescent="0.35">
      <c r="A56" s="47"/>
      <c r="B56" s="47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U56">
        <f>SUM(C56:T56)</f>
        <v>0</v>
      </c>
    </row>
    <row r="57" spans="1:21" ht="15.5" x14ac:dyDescent="0.35">
      <c r="A57" s="47"/>
      <c r="B57" s="47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U57">
        <f>SUM(C57:T57)</f>
        <v>0</v>
      </c>
    </row>
    <row r="58" spans="1:21" ht="15.5" x14ac:dyDescent="0.35">
      <c r="A58" s="47"/>
      <c r="B58" s="47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U58">
        <f>SUM(C58:T58)</f>
        <v>0</v>
      </c>
    </row>
    <row r="59" spans="1:21" ht="15.5" x14ac:dyDescent="0.35">
      <c r="A59" s="47"/>
      <c r="B59" s="47"/>
      <c r="C59" s="29"/>
      <c r="D59" s="29"/>
      <c r="E59" s="29"/>
      <c r="F59" s="29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U59">
        <f>SUM(C59:T59)</f>
        <v>0</v>
      </c>
    </row>
    <row r="60" spans="1:21" ht="15.5" x14ac:dyDescent="0.35">
      <c r="A60" s="47"/>
      <c r="B60" s="47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U60">
        <f t="shared" ref="U57:U67" si="0">SUM(C60:T60)</f>
        <v>0</v>
      </c>
    </row>
    <row r="61" spans="1:21" ht="15.5" x14ac:dyDescent="0.35">
      <c r="A61" s="47"/>
      <c r="B61" s="47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U61">
        <f t="shared" si="0"/>
        <v>0</v>
      </c>
    </row>
    <row r="62" spans="1:21" ht="15.5" x14ac:dyDescent="0.35">
      <c r="A62" s="47"/>
      <c r="B62" s="47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U62">
        <f t="shared" si="0"/>
        <v>0</v>
      </c>
    </row>
    <row r="63" spans="1:21" ht="15.5" x14ac:dyDescent="0.35">
      <c r="A63" s="47"/>
      <c r="B63" s="47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U63">
        <f t="shared" si="0"/>
        <v>0</v>
      </c>
    </row>
    <row r="64" spans="1:21" x14ac:dyDescent="0.35">
      <c r="U64">
        <f t="shared" si="0"/>
        <v>0</v>
      </c>
    </row>
    <row r="65" spans="21:21" x14ac:dyDescent="0.35">
      <c r="U65">
        <f t="shared" si="0"/>
        <v>0</v>
      </c>
    </row>
    <row r="66" spans="21:21" x14ac:dyDescent="0.35">
      <c r="U66">
        <f t="shared" si="0"/>
        <v>0</v>
      </c>
    </row>
    <row r="67" spans="21:21" x14ac:dyDescent="0.35">
      <c r="U67">
        <f t="shared" si="0"/>
        <v>0</v>
      </c>
    </row>
    <row r="68" spans="21:21" x14ac:dyDescent="0.35">
      <c r="U68">
        <f t="shared" ref="U68:U131" si="1">SUM(C68:T68)</f>
        <v>0</v>
      </c>
    </row>
    <row r="69" spans="21:21" x14ac:dyDescent="0.35">
      <c r="U69">
        <f t="shared" si="1"/>
        <v>0</v>
      </c>
    </row>
    <row r="70" spans="21:21" x14ac:dyDescent="0.35">
      <c r="U70">
        <f t="shared" si="1"/>
        <v>0</v>
      </c>
    </row>
    <row r="71" spans="21:21" x14ac:dyDescent="0.35">
      <c r="U71">
        <f t="shared" si="1"/>
        <v>0</v>
      </c>
    </row>
    <row r="72" spans="21:21" x14ac:dyDescent="0.35">
      <c r="U72">
        <f t="shared" si="1"/>
        <v>0</v>
      </c>
    </row>
    <row r="73" spans="21:21" x14ac:dyDescent="0.35">
      <c r="U73">
        <f t="shared" si="1"/>
        <v>0</v>
      </c>
    </row>
    <row r="74" spans="21:21" x14ac:dyDescent="0.35">
      <c r="U74">
        <f t="shared" si="1"/>
        <v>0</v>
      </c>
    </row>
    <row r="75" spans="21:21" x14ac:dyDescent="0.35">
      <c r="U75">
        <f t="shared" si="1"/>
        <v>0</v>
      </c>
    </row>
    <row r="76" spans="21:21" x14ac:dyDescent="0.35">
      <c r="U76">
        <f t="shared" si="1"/>
        <v>0</v>
      </c>
    </row>
    <row r="77" spans="21:21" x14ac:dyDescent="0.35">
      <c r="U77">
        <f t="shared" si="1"/>
        <v>0</v>
      </c>
    </row>
    <row r="78" spans="21:21" x14ac:dyDescent="0.35">
      <c r="U78">
        <f t="shared" si="1"/>
        <v>0</v>
      </c>
    </row>
    <row r="79" spans="21:21" x14ac:dyDescent="0.35">
      <c r="U79">
        <f t="shared" si="1"/>
        <v>0</v>
      </c>
    </row>
    <row r="80" spans="21:21" x14ac:dyDescent="0.35">
      <c r="U80">
        <f t="shared" si="1"/>
        <v>0</v>
      </c>
    </row>
    <row r="81" spans="21:21" x14ac:dyDescent="0.35">
      <c r="U81">
        <f t="shared" si="1"/>
        <v>0</v>
      </c>
    </row>
    <row r="82" spans="21:21" x14ac:dyDescent="0.35">
      <c r="U82">
        <f t="shared" si="1"/>
        <v>0</v>
      </c>
    </row>
    <row r="83" spans="21:21" x14ac:dyDescent="0.35">
      <c r="U83">
        <f t="shared" si="1"/>
        <v>0</v>
      </c>
    </row>
    <row r="84" spans="21:21" x14ac:dyDescent="0.35">
      <c r="U84">
        <f t="shared" si="1"/>
        <v>0</v>
      </c>
    </row>
    <row r="85" spans="21:21" x14ac:dyDescent="0.35">
      <c r="U85">
        <f t="shared" si="1"/>
        <v>0</v>
      </c>
    </row>
    <row r="86" spans="21:21" x14ac:dyDescent="0.35">
      <c r="U86">
        <f t="shared" si="1"/>
        <v>0</v>
      </c>
    </row>
    <row r="87" spans="21:21" x14ac:dyDescent="0.35">
      <c r="U87">
        <f t="shared" si="1"/>
        <v>0</v>
      </c>
    </row>
    <row r="88" spans="21:21" x14ac:dyDescent="0.35">
      <c r="U88">
        <f t="shared" si="1"/>
        <v>0</v>
      </c>
    </row>
    <row r="89" spans="21:21" x14ac:dyDescent="0.35">
      <c r="U89">
        <f t="shared" si="1"/>
        <v>0</v>
      </c>
    </row>
    <row r="90" spans="21:21" x14ac:dyDescent="0.35">
      <c r="U90">
        <f t="shared" si="1"/>
        <v>0</v>
      </c>
    </row>
    <row r="91" spans="21:21" x14ac:dyDescent="0.35">
      <c r="U91">
        <f t="shared" si="1"/>
        <v>0</v>
      </c>
    </row>
    <row r="92" spans="21:21" x14ac:dyDescent="0.35">
      <c r="U92">
        <f t="shared" si="1"/>
        <v>0</v>
      </c>
    </row>
    <row r="93" spans="21:21" x14ac:dyDescent="0.35">
      <c r="U93">
        <f t="shared" si="1"/>
        <v>0</v>
      </c>
    </row>
    <row r="94" spans="21:21" x14ac:dyDescent="0.35">
      <c r="U94">
        <f t="shared" si="1"/>
        <v>0</v>
      </c>
    </row>
    <row r="95" spans="21:21" x14ac:dyDescent="0.35">
      <c r="U95">
        <f t="shared" si="1"/>
        <v>0</v>
      </c>
    </row>
    <row r="96" spans="21:21" x14ac:dyDescent="0.35">
      <c r="U96">
        <f t="shared" si="1"/>
        <v>0</v>
      </c>
    </row>
    <row r="97" spans="21:21" x14ac:dyDescent="0.35">
      <c r="U97">
        <f t="shared" si="1"/>
        <v>0</v>
      </c>
    </row>
    <row r="98" spans="21:21" x14ac:dyDescent="0.35">
      <c r="U98">
        <f t="shared" si="1"/>
        <v>0</v>
      </c>
    </row>
    <row r="99" spans="21:21" x14ac:dyDescent="0.35">
      <c r="U99">
        <f t="shared" si="1"/>
        <v>0</v>
      </c>
    </row>
    <row r="100" spans="21:21" x14ac:dyDescent="0.35">
      <c r="U100">
        <f t="shared" si="1"/>
        <v>0</v>
      </c>
    </row>
    <row r="101" spans="21:21" x14ac:dyDescent="0.35">
      <c r="U101">
        <f t="shared" si="1"/>
        <v>0</v>
      </c>
    </row>
    <row r="102" spans="21:21" x14ac:dyDescent="0.35">
      <c r="U102">
        <f t="shared" si="1"/>
        <v>0</v>
      </c>
    </row>
    <row r="103" spans="21:21" x14ac:dyDescent="0.35">
      <c r="U103">
        <f t="shared" si="1"/>
        <v>0</v>
      </c>
    </row>
    <row r="104" spans="21:21" x14ac:dyDescent="0.35">
      <c r="U104">
        <f t="shared" si="1"/>
        <v>0</v>
      </c>
    </row>
    <row r="105" spans="21:21" x14ac:dyDescent="0.35">
      <c r="U105">
        <f t="shared" si="1"/>
        <v>0</v>
      </c>
    </row>
    <row r="106" spans="21:21" x14ac:dyDescent="0.35">
      <c r="U106">
        <f t="shared" si="1"/>
        <v>0</v>
      </c>
    </row>
    <row r="107" spans="21:21" x14ac:dyDescent="0.35">
      <c r="U107">
        <f t="shared" si="1"/>
        <v>0</v>
      </c>
    </row>
    <row r="108" spans="21:21" x14ac:dyDescent="0.35">
      <c r="U108">
        <f t="shared" si="1"/>
        <v>0</v>
      </c>
    </row>
    <row r="109" spans="21:21" x14ac:dyDescent="0.35">
      <c r="U109">
        <f t="shared" si="1"/>
        <v>0</v>
      </c>
    </row>
    <row r="110" spans="21:21" x14ac:dyDescent="0.35">
      <c r="U110">
        <f t="shared" si="1"/>
        <v>0</v>
      </c>
    </row>
    <row r="111" spans="21:21" x14ac:dyDescent="0.35">
      <c r="U111">
        <f t="shared" si="1"/>
        <v>0</v>
      </c>
    </row>
    <row r="112" spans="21:21" x14ac:dyDescent="0.35">
      <c r="U112">
        <f t="shared" si="1"/>
        <v>0</v>
      </c>
    </row>
    <row r="113" spans="21:21" x14ac:dyDescent="0.35">
      <c r="U113">
        <f t="shared" si="1"/>
        <v>0</v>
      </c>
    </row>
    <row r="114" spans="21:21" x14ac:dyDescent="0.35">
      <c r="U114">
        <f t="shared" si="1"/>
        <v>0</v>
      </c>
    </row>
    <row r="115" spans="21:21" x14ac:dyDescent="0.35">
      <c r="U115">
        <f t="shared" si="1"/>
        <v>0</v>
      </c>
    </row>
    <row r="116" spans="21:21" x14ac:dyDescent="0.35">
      <c r="U116">
        <f t="shared" si="1"/>
        <v>0</v>
      </c>
    </row>
    <row r="117" spans="21:21" x14ac:dyDescent="0.35">
      <c r="U117">
        <f t="shared" si="1"/>
        <v>0</v>
      </c>
    </row>
    <row r="118" spans="21:21" x14ac:dyDescent="0.35">
      <c r="U118">
        <f t="shared" si="1"/>
        <v>0</v>
      </c>
    </row>
    <row r="119" spans="21:21" x14ac:dyDescent="0.35">
      <c r="U119">
        <f t="shared" si="1"/>
        <v>0</v>
      </c>
    </row>
    <row r="120" spans="21:21" x14ac:dyDescent="0.35">
      <c r="U120">
        <f t="shared" si="1"/>
        <v>0</v>
      </c>
    </row>
    <row r="121" spans="21:21" x14ac:dyDescent="0.35">
      <c r="U121">
        <f t="shared" si="1"/>
        <v>0</v>
      </c>
    </row>
    <row r="122" spans="21:21" x14ac:dyDescent="0.35">
      <c r="U122">
        <f t="shared" si="1"/>
        <v>0</v>
      </c>
    </row>
    <row r="123" spans="21:21" x14ac:dyDescent="0.35">
      <c r="U123">
        <f t="shared" si="1"/>
        <v>0</v>
      </c>
    </row>
    <row r="124" spans="21:21" x14ac:dyDescent="0.35">
      <c r="U124">
        <f t="shared" si="1"/>
        <v>0</v>
      </c>
    </row>
    <row r="125" spans="21:21" x14ac:dyDescent="0.35">
      <c r="U125">
        <f t="shared" si="1"/>
        <v>0</v>
      </c>
    </row>
    <row r="126" spans="21:21" x14ac:dyDescent="0.35">
      <c r="U126">
        <f t="shared" si="1"/>
        <v>0</v>
      </c>
    </row>
    <row r="127" spans="21:21" x14ac:dyDescent="0.35">
      <c r="U127">
        <f t="shared" si="1"/>
        <v>0</v>
      </c>
    </row>
    <row r="128" spans="21:21" x14ac:dyDescent="0.35">
      <c r="U128">
        <f t="shared" si="1"/>
        <v>0</v>
      </c>
    </row>
    <row r="129" spans="21:21" x14ac:dyDescent="0.35">
      <c r="U129">
        <f t="shared" si="1"/>
        <v>0</v>
      </c>
    </row>
    <row r="130" spans="21:21" x14ac:dyDescent="0.35">
      <c r="U130">
        <f t="shared" si="1"/>
        <v>0</v>
      </c>
    </row>
    <row r="131" spans="21:21" x14ac:dyDescent="0.35">
      <c r="U131">
        <f t="shared" si="1"/>
        <v>0</v>
      </c>
    </row>
    <row r="132" spans="21:21" x14ac:dyDescent="0.35">
      <c r="U132">
        <f t="shared" ref="U132:U153" si="2">SUM(C132:T132)</f>
        <v>0</v>
      </c>
    </row>
    <row r="133" spans="21:21" x14ac:dyDescent="0.35">
      <c r="U133">
        <f t="shared" si="2"/>
        <v>0</v>
      </c>
    </row>
    <row r="134" spans="21:21" x14ac:dyDescent="0.35">
      <c r="U134">
        <f t="shared" si="2"/>
        <v>0</v>
      </c>
    </row>
    <row r="135" spans="21:21" x14ac:dyDescent="0.35">
      <c r="U135">
        <f t="shared" si="2"/>
        <v>0</v>
      </c>
    </row>
    <row r="136" spans="21:21" x14ac:dyDescent="0.35">
      <c r="U136">
        <f t="shared" si="2"/>
        <v>0</v>
      </c>
    </row>
    <row r="137" spans="21:21" x14ac:dyDescent="0.35">
      <c r="U137">
        <f t="shared" si="2"/>
        <v>0</v>
      </c>
    </row>
    <row r="138" spans="21:21" x14ac:dyDescent="0.35">
      <c r="U138">
        <f t="shared" si="2"/>
        <v>0</v>
      </c>
    </row>
    <row r="139" spans="21:21" x14ac:dyDescent="0.35">
      <c r="U139">
        <f t="shared" si="2"/>
        <v>0</v>
      </c>
    </row>
    <row r="140" spans="21:21" x14ac:dyDescent="0.35">
      <c r="U140">
        <f t="shared" si="2"/>
        <v>0</v>
      </c>
    </row>
    <row r="141" spans="21:21" x14ac:dyDescent="0.35">
      <c r="U141">
        <f t="shared" si="2"/>
        <v>0</v>
      </c>
    </row>
    <row r="142" spans="21:21" x14ac:dyDescent="0.35">
      <c r="U142">
        <f t="shared" si="2"/>
        <v>0</v>
      </c>
    </row>
    <row r="143" spans="21:21" x14ac:dyDescent="0.35">
      <c r="U143">
        <f t="shared" si="2"/>
        <v>0</v>
      </c>
    </row>
    <row r="144" spans="21:21" x14ac:dyDescent="0.35">
      <c r="U144">
        <f t="shared" si="2"/>
        <v>0</v>
      </c>
    </row>
    <row r="145" spans="21:21" x14ac:dyDescent="0.35">
      <c r="U145">
        <f t="shared" si="2"/>
        <v>0</v>
      </c>
    </row>
    <row r="146" spans="21:21" x14ac:dyDescent="0.35">
      <c r="U146">
        <f t="shared" si="2"/>
        <v>0</v>
      </c>
    </row>
    <row r="147" spans="21:21" x14ac:dyDescent="0.35">
      <c r="U147">
        <f t="shared" si="2"/>
        <v>0</v>
      </c>
    </row>
    <row r="148" spans="21:21" x14ac:dyDescent="0.35">
      <c r="U148">
        <f t="shared" si="2"/>
        <v>0</v>
      </c>
    </row>
    <row r="149" spans="21:21" x14ac:dyDescent="0.35">
      <c r="U149">
        <f t="shared" si="2"/>
        <v>0</v>
      </c>
    </row>
    <row r="150" spans="21:21" x14ac:dyDescent="0.35">
      <c r="U150">
        <f t="shared" si="2"/>
        <v>0</v>
      </c>
    </row>
    <row r="151" spans="21:21" x14ac:dyDescent="0.35">
      <c r="U151">
        <f t="shared" si="2"/>
        <v>0</v>
      </c>
    </row>
    <row r="152" spans="21:21" x14ac:dyDescent="0.35">
      <c r="U152">
        <f t="shared" si="2"/>
        <v>0</v>
      </c>
    </row>
    <row r="153" spans="21:21" x14ac:dyDescent="0.35">
      <c r="U153">
        <f t="shared" si="2"/>
        <v>0</v>
      </c>
    </row>
  </sheetData>
  <sortState xmlns:xlrd2="http://schemas.microsoft.com/office/spreadsheetml/2017/richdata2" ref="A3:U47">
    <sortCondition descending="1" ref="U3:U47"/>
  </sortState>
  <mergeCells count="1">
    <mergeCell ref="A1:U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D527A-A129-44A8-8158-CED63CC8ED94}">
  <dimension ref="A1:U79"/>
  <sheetViews>
    <sheetView topLeftCell="M1" workbookViewId="0">
      <selection activeCell="A15" sqref="A15:XFD15"/>
    </sheetView>
  </sheetViews>
  <sheetFormatPr defaultRowHeight="14.5" x14ac:dyDescent="0.35"/>
  <cols>
    <col min="1" max="1" width="15.453125" customWidth="1"/>
    <col min="2" max="2" width="8.81640625" customWidth="1"/>
    <col min="3" max="7" width="8.7265625" hidden="1" customWidth="1"/>
    <col min="8" max="8" width="8.7265625" customWidth="1"/>
    <col min="9" max="12" width="8.6328125" customWidth="1"/>
    <col min="13" max="13" width="10.81640625" customWidth="1"/>
    <col min="14" max="14" width="11.1796875" customWidth="1"/>
    <col min="15" max="16" width="8.7265625" customWidth="1"/>
  </cols>
  <sheetData>
    <row r="1" spans="1:21" ht="15" x14ac:dyDescent="0.35">
      <c r="A1" s="25" t="s">
        <v>18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ht="15" x14ac:dyDescent="0.35">
      <c r="A2" s="1" t="s">
        <v>1</v>
      </c>
      <c r="B2" s="1" t="s">
        <v>2</v>
      </c>
      <c r="C2" s="1" t="s">
        <v>7</v>
      </c>
      <c r="D2" s="1" t="s">
        <v>7</v>
      </c>
      <c r="E2" s="1" t="s">
        <v>8</v>
      </c>
      <c r="F2" s="1" t="s">
        <v>8</v>
      </c>
      <c r="G2" s="1" t="s">
        <v>3</v>
      </c>
      <c r="H2" s="1" t="s">
        <v>3</v>
      </c>
      <c r="I2" s="1" t="s">
        <v>4</v>
      </c>
      <c r="J2" s="1" t="s">
        <v>4</v>
      </c>
      <c r="K2" s="1" t="s">
        <v>5</v>
      </c>
      <c r="L2" s="1" t="s">
        <v>5</v>
      </c>
      <c r="M2" s="1" t="s">
        <v>9</v>
      </c>
      <c r="N2" s="1" t="s">
        <v>9</v>
      </c>
      <c r="O2" s="1" t="s">
        <v>158</v>
      </c>
      <c r="P2" s="1" t="s">
        <v>158</v>
      </c>
      <c r="Q2" s="1" t="s">
        <v>170</v>
      </c>
      <c r="R2" s="1" t="s">
        <v>170</v>
      </c>
      <c r="S2" s="1"/>
      <c r="T2" s="1"/>
      <c r="U2" s="1" t="s">
        <v>6</v>
      </c>
    </row>
    <row r="3" spans="1:21" s="7" customFormat="1" ht="15.5" x14ac:dyDescent="0.35">
      <c r="A3" s="5" t="s">
        <v>44</v>
      </c>
      <c r="B3" s="5" t="s">
        <v>5</v>
      </c>
      <c r="C3" s="6">
        <v>80</v>
      </c>
      <c r="D3" s="6">
        <v>100</v>
      </c>
      <c r="E3" s="6">
        <v>85</v>
      </c>
      <c r="F3" s="6">
        <v>90</v>
      </c>
      <c r="G3" s="6">
        <v>100</v>
      </c>
      <c r="H3" s="6">
        <v>95</v>
      </c>
      <c r="I3" s="6">
        <v>100</v>
      </c>
      <c r="J3" s="6">
        <v>90</v>
      </c>
      <c r="K3" s="6">
        <v>100</v>
      </c>
      <c r="L3" s="6">
        <v>100</v>
      </c>
      <c r="M3" s="6">
        <v>100</v>
      </c>
      <c r="O3" s="7">
        <v>90</v>
      </c>
      <c r="P3" s="7">
        <v>80</v>
      </c>
      <c r="Q3" s="31">
        <v>90</v>
      </c>
      <c r="R3" s="31">
        <v>80</v>
      </c>
      <c r="U3" s="7">
        <f>SUM(C3:T3)</f>
        <v>1380</v>
      </c>
    </row>
    <row r="4" spans="1:21" s="7" customFormat="1" ht="15.5" x14ac:dyDescent="0.35">
      <c r="A4" s="5" t="s">
        <v>45</v>
      </c>
      <c r="B4" s="5" t="s">
        <v>4</v>
      </c>
      <c r="C4" s="6">
        <v>100</v>
      </c>
      <c r="D4" s="6">
        <v>90</v>
      </c>
      <c r="E4" s="6">
        <v>100</v>
      </c>
      <c r="F4" s="6">
        <v>95</v>
      </c>
      <c r="G4" s="6">
        <v>65</v>
      </c>
      <c r="H4" s="6">
        <v>80</v>
      </c>
      <c r="I4" s="6">
        <v>90</v>
      </c>
      <c r="J4" s="6">
        <v>100</v>
      </c>
      <c r="K4" s="6">
        <v>90</v>
      </c>
      <c r="L4" s="6">
        <v>65</v>
      </c>
      <c r="M4" s="6">
        <v>80</v>
      </c>
      <c r="N4" s="6">
        <v>100</v>
      </c>
      <c r="O4" s="6">
        <v>80</v>
      </c>
      <c r="R4" s="6">
        <v>100</v>
      </c>
      <c r="U4" s="7">
        <f>SUM(C4:T4)</f>
        <v>1235</v>
      </c>
    </row>
    <row r="5" spans="1:21" s="7" customFormat="1" ht="15.5" x14ac:dyDescent="0.35">
      <c r="A5" s="5" t="s">
        <v>50</v>
      </c>
      <c r="B5" s="5" t="s">
        <v>3</v>
      </c>
      <c r="C5" s="6">
        <v>35</v>
      </c>
      <c r="D5" s="6">
        <v>60</v>
      </c>
      <c r="E5" s="6"/>
      <c r="F5" s="6"/>
      <c r="G5" s="7">
        <v>85</v>
      </c>
      <c r="H5" s="6">
        <v>95</v>
      </c>
      <c r="I5" s="6">
        <v>80</v>
      </c>
      <c r="J5" s="6">
        <v>80</v>
      </c>
      <c r="K5" s="6">
        <v>75</v>
      </c>
      <c r="L5" s="6">
        <v>85</v>
      </c>
      <c r="O5" s="6">
        <v>100</v>
      </c>
      <c r="Q5" s="31">
        <v>100</v>
      </c>
      <c r="R5" s="31">
        <v>90</v>
      </c>
      <c r="U5" s="7">
        <f>SUM(C5:T5)</f>
        <v>885</v>
      </c>
    </row>
    <row r="6" spans="1:21" s="7" customFormat="1" ht="15.5" x14ac:dyDescent="0.35">
      <c r="A6" s="5" t="s">
        <v>47</v>
      </c>
      <c r="B6" s="5" t="s">
        <v>5</v>
      </c>
      <c r="C6" s="6">
        <v>70</v>
      </c>
      <c r="D6" s="6">
        <v>10</v>
      </c>
      <c r="E6" s="6">
        <v>65</v>
      </c>
      <c r="F6" s="6">
        <v>60</v>
      </c>
      <c r="H6" s="6">
        <v>55</v>
      </c>
      <c r="I6" s="6">
        <v>70</v>
      </c>
      <c r="J6" s="6">
        <v>60</v>
      </c>
      <c r="K6" s="6">
        <v>40</v>
      </c>
      <c r="L6" s="6">
        <v>30</v>
      </c>
      <c r="M6" s="6">
        <v>60</v>
      </c>
      <c r="N6" s="6">
        <v>90</v>
      </c>
      <c r="O6" s="7">
        <v>50</v>
      </c>
      <c r="P6" s="7">
        <v>90</v>
      </c>
      <c r="Q6" s="6">
        <v>80</v>
      </c>
      <c r="U6" s="7">
        <f>SUM(C6:T6)</f>
        <v>830</v>
      </c>
    </row>
    <row r="7" spans="1:21" s="7" customFormat="1" ht="15.5" x14ac:dyDescent="0.35">
      <c r="A7" s="5" t="s">
        <v>46</v>
      </c>
      <c r="B7" s="5" t="s">
        <v>3</v>
      </c>
      <c r="C7" s="6">
        <v>90</v>
      </c>
      <c r="D7" s="6">
        <v>80</v>
      </c>
      <c r="E7" s="6">
        <v>85</v>
      </c>
      <c r="F7" s="6">
        <v>35</v>
      </c>
      <c r="G7" s="6">
        <v>85</v>
      </c>
      <c r="I7" s="6">
        <v>50</v>
      </c>
      <c r="J7" s="6">
        <v>30</v>
      </c>
      <c r="K7" s="6">
        <v>50</v>
      </c>
      <c r="L7" s="6">
        <v>40</v>
      </c>
      <c r="N7" s="6">
        <v>75</v>
      </c>
      <c r="O7" s="7">
        <v>20</v>
      </c>
      <c r="P7" s="7">
        <v>60</v>
      </c>
      <c r="Q7" s="31">
        <v>70</v>
      </c>
      <c r="R7" s="31">
        <v>60</v>
      </c>
      <c r="U7" s="7">
        <f>SUM(C7:T7)</f>
        <v>830</v>
      </c>
    </row>
    <row r="8" spans="1:21" s="7" customFormat="1" ht="15.5" x14ac:dyDescent="0.35">
      <c r="A8" s="5" t="s">
        <v>51</v>
      </c>
      <c r="B8" s="5" t="s">
        <v>5</v>
      </c>
      <c r="C8" s="6">
        <v>35</v>
      </c>
      <c r="D8" s="6">
        <v>30</v>
      </c>
      <c r="E8" s="6"/>
      <c r="F8" s="6">
        <v>70</v>
      </c>
      <c r="G8" s="6">
        <v>40</v>
      </c>
      <c r="H8" s="6">
        <v>40</v>
      </c>
      <c r="I8" s="6">
        <v>30</v>
      </c>
      <c r="J8" s="6">
        <v>10</v>
      </c>
      <c r="K8" s="6">
        <v>30</v>
      </c>
      <c r="M8" s="6">
        <v>90</v>
      </c>
      <c r="N8" s="6">
        <v>20</v>
      </c>
      <c r="P8" s="6">
        <v>100</v>
      </c>
      <c r="Q8" s="6">
        <v>50</v>
      </c>
      <c r="R8" s="6">
        <v>70</v>
      </c>
      <c r="U8" s="7">
        <f>SUM(C8:T8)</f>
        <v>615</v>
      </c>
    </row>
    <row r="9" spans="1:21" s="7" customFormat="1" ht="15.5" x14ac:dyDescent="0.35">
      <c r="A9" s="5" t="s">
        <v>48</v>
      </c>
      <c r="B9" s="5" t="s">
        <v>5</v>
      </c>
      <c r="C9" s="6">
        <v>60</v>
      </c>
      <c r="D9" s="6">
        <v>40</v>
      </c>
      <c r="E9" s="6">
        <v>65</v>
      </c>
      <c r="F9" s="6">
        <v>50</v>
      </c>
      <c r="G9" s="6">
        <v>20</v>
      </c>
      <c r="H9" s="6">
        <v>70</v>
      </c>
      <c r="I9" s="6">
        <v>40</v>
      </c>
      <c r="L9" s="6">
        <v>50</v>
      </c>
      <c r="M9" s="6">
        <v>20</v>
      </c>
      <c r="N9" s="6">
        <v>30</v>
      </c>
      <c r="O9" s="7">
        <v>60</v>
      </c>
      <c r="P9" s="7">
        <v>40</v>
      </c>
      <c r="U9" s="7">
        <f>SUM(C9:T9)</f>
        <v>545</v>
      </c>
    </row>
    <row r="10" spans="1:21" s="7" customFormat="1" ht="15.5" x14ac:dyDescent="0.35">
      <c r="A10" s="5" t="s">
        <v>84</v>
      </c>
      <c r="B10" s="5" t="s">
        <v>5</v>
      </c>
      <c r="C10" s="6"/>
      <c r="D10" s="6">
        <v>70</v>
      </c>
      <c r="E10" s="6">
        <v>50</v>
      </c>
      <c r="F10" s="6">
        <v>95</v>
      </c>
      <c r="G10" s="6">
        <v>50</v>
      </c>
      <c r="H10" s="6">
        <v>20</v>
      </c>
      <c r="K10" s="6">
        <v>20</v>
      </c>
      <c r="L10" s="6">
        <v>65</v>
      </c>
      <c r="M10" s="6">
        <v>40</v>
      </c>
      <c r="O10" s="6">
        <v>70</v>
      </c>
      <c r="R10" s="7">
        <v>40</v>
      </c>
      <c r="U10" s="7">
        <f>SUM(C10:T10)</f>
        <v>520</v>
      </c>
    </row>
    <row r="11" spans="1:21" s="7" customFormat="1" ht="15.5" x14ac:dyDescent="0.35">
      <c r="A11" s="5" t="s">
        <v>49</v>
      </c>
      <c r="B11" s="5" t="s">
        <v>28</v>
      </c>
      <c r="C11" s="6">
        <v>50</v>
      </c>
      <c r="D11" s="6"/>
      <c r="E11" s="6">
        <v>20</v>
      </c>
      <c r="F11" s="6">
        <v>20</v>
      </c>
      <c r="G11" s="6">
        <v>65</v>
      </c>
      <c r="H11" s="6">
        <v>30</v>
      </c>
      <c r="I11" s="6">
        <v>60</v>
      </c>
      <c r="J11" s="6">
        <v>70</v>
      </c>
      <c r="L11" s="6">
        <v>20</v>
      </c>
      <c r="N11" s="6">
        <v>45</v>
      </c>
      <c r="P11" s="7">
        <v>70</v>
      </c>
      <c r="R11" s="7">
        <v>25</v>
      </c>
      <c r="U11" s="7">
        <f>SUM(C11:T11)</f>
        <v>475</v>
      </c>
    </row>
    <row r="12" spans="1:21" s="7" customFormat="1" ht="15.5" x14ac:dyDescent="0.35">
      <c r="A12" s="5" t="s">
        <v>62</v>
      </c>
      <c r="B12" s="5" t="s">
        <v>3</v>
      </c>
      <c r="C12" s="6"/>
      <c r="D12" s="6"/>
      <c r="E12" s="6"/>
      <c r="F12" s="6"/>
      <c r="G12" s="7">
        <v>30</v>
      </c>
      <c r="H12" s="7">
        <v>55</v>
      </c>
      <c r="J12" s="7">
        <v>50</v>
      </c>
      <c r="K12" s="7">
        <v>10</v>
      </c>
      <c r="L12" s="7">
        <v>10</v>
      </c>
      <c r="M12" s="7">
        <v>70</v>
      </c>
      <c r="O12" s="7">
        <v>40</v>
      </c>
      <c r="P12" s="7">
        <v>10</v>
      </c>
      <c r="Q12" s="31">
        <v>60</v>
      </c>
      <c r="R12" s="31">
        <v>50</v>
      </c>
      <c r="U12" s="7">
        <f>SUM(C12:T12)</f>
        <v>385</v>
      </c>
    </row>
    <row r="13" spans="1:21" s="7" customFormat="1" ht="15.5" x14ac:dyDescent="0.35">
      <c r="A13" s="5" t="s">
        <v>41</v>
      </c>
      <c r="B13" s="5" t="s">
        <v>4</v>
      </c>
      <c r="C13" s="6">
        <v>20</v>
      </c>
      <c r="D13" s="6">
        <v>20</v>
      </c>
      <c r="E13" s="6"/>
      <c r="F13" s="6">
        <v>35</v>
      </c>
      <c r="G13" s="6">
        <v>10</v>
      </c>
      <c r="I13" s="6">
        <v>5</v>
      </c>
      <c r="J13" s="6">
        <v>20</v>
      </c>
      <c r="M13" s="7">
        <v>50</v>
      </c>
      <c r="N13" s="7">
        <v>75</v>
      </c>
      <c r="O13" s="7">
        <v>10</v>
      </c>
      <c r="P13" s="7">
        <v>50</v>
      </c>
      <c r="Q13" s="31">
        <v>30</v>
      </c>
      <c r="R13" s="31">
        <v>25</v>
      </c>
      <c r="U13" s="7">
        <f>SUM(C13:T13)</f>
        <v>350</v>
      </c>
    </row>
    <row r="14" spans="1:21" s="7" customFormat="1" ht="15.5" x14ac:dyDescent="0.35">
      <c r="A14" s="5" t="s">
        <v>79</v>
      </c>
      <c r="B14" s="5" t="s">
        <v>30</v>
      </c>
      <c r="C14" s="6"/>
      <c r="D14" s="6">
        <v>50</v>
      </c>
      <c r="E14" s="6">
        <v>30</v>
      </c>
      <c r="F14" s="6"/>
      <c r="H14" s="7">
        <v>10</v>
      </c>
      <c r="I14" s="6">
        <v>20</v>
      </c>
      <c r="J14" s="6">
        <v>40</v>
      </c>
      <c r="K14" s="6">
        <v>75</v>
      </c>
      <c r="L14" s="6">
        <v>85</v>
      </c>
      <c r="P14" s="7">
        <v>30</v>
      </c>
      <c r="U14" s="7">
        <f>SUM(C14:T14)</f>
        <v>340</v>
      </c>
    </row>
    <row r="15" spans="1:21" s="34" customFormat="1" ht="15.5" x14ac:dyDescent="0.35">
      <c r="A15" s="2" t="s">
        <v>107</v>
      </c>
      <c r="B15" s="2" t="s">
        <v>22</v>
      </c>
      <c r="C15" s="3"/>
      <c r="D15" s="3"/>
      <c r="E15" s="3"/>
      <c r="F15" s="3">
        <v>10</v>
      </c>
      <c r="G15"/>
      <c r="H15"/>
      <c r="I15"/>
      <c r="J15"/>
      <c r="K15"/>
      <c r="L15"/>
      <c r="M15">
        <v>10</v>
      </c>
      <c r="N15">
        <v>45</v>
      </c>
      <c r="O15">
        <v>30</v>
      </c>
      <c r="P15">
        <v>20</v>
      </c>
      <c r="Q15">
        <v>40</v>
      </c>
      <c r="R15">
        <v>10</v>
      </c>
      <c r="S15"/>
      <c r="T15"/>
      <c r="U15">
        <f>SUM(C15:T15)</f>
        <v>165</v>
      </c>
    </row>
    <row r="16" spans="1:21" ht="15.5" x14ac:dyDescent="0.35">
      <c r="A16" s="33" t="s">
        <v>39</v>
      </c>
      <c r="B16" s="33" t="s">
        <v>22</v>
      </c>
      <c r="C16" s="37">
        <v>10</v>
      </c>
      <c r="D16" s="37"/>
      <c r="E16" s="37">
        <v>40</v>
      </c>
      <c r="F16" s="37"/>
      <c r="G16" s="34"/>
      <c r="H16" s="34"/>
      <c r="I16" s="34"/>
      <c r="J16" s="34"/>
      <c r="K16" s="34"/>
      <c r="L16" s="34"/>
      <c r="M16" s="34">
        <v>30</v>
      </c>
      <c r="N16" s="34">
        <v>60</v>
      </c>
      <c r="O16" s="34"/>
      <c r="P16" s="34"/>
      <c r="Q16" s="34">
        <v>20</v>
      </c>
      <c r="R16" s="34"/>
      <c r="S16" s="34"/>
      <c r="T16" s="34"/>
      <c r="U16" s="34">
        <f>SUM(C16:T16)</f>
        <v>160</v>
      </c>
    </row>
    <row r="17" spans="1:21" ht="15.5" x14ac:dyDescent="0.35">
      <c r="A17" s="2" t="s">
        <v>116</v>
      </c>
      <c r="B17" s="2" t="s">
        <v>4</v>
      </c>
      <c r="C17" s="3"/>
      <c r="D17" s="3"/>
      <c r="E17" s="3"/>
      <c r="F17" s="3"/>
      <c r="I17">
        <v>5</v>
      </c>
      <c r="K17">
        <v>60</v>
      </c>
      <c r="U17">
        <f>SUM(C17:T17)</f>
        <v>65</v>
      </c>
    </row>
    <row r="18" spans="1:21" ht="15.5" x14ac:dyDescent="0.35">
      <c r="A18" s="47" t="s">
        <v>98</v>
      </c>
      <c r="B18" s="47" t="s">
        <v>4</v>
      </c>
      <c r="C18" s="29"/>
      <c r="D18" s="29"/>
      <c r="E18" s="29"/>
      <c r="F18" s="29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>
        <v>10</v>
      </c>
      <c r="R18" s="28"/>
      <c r="U18">
        <f>SUM(C18:T18)</f>
        <v>10</v>
      </c>
    </row>
    <row r="19" spans="1:21" ht="15.5" x14ac:dyDescent="0.35">
      <c r="A19" s="2" t="s">
        <v>157</v>
      </c>
      <c r="B19" s="2" t="s">
        <v>4</v>
      </c>
      <c r="N19">
        <v>10</v>
      </c>
      <c r="U19">
        <f>SUM(C19:T19)</f>
        <v>10</v>
      </c>
    </row>
    <row r="20" spans="1:21" ht="15.5" x14ac:dyDescent="0.35">
      <c r="A20" s="2" t="s">
        <v>106</v>
      </c>
      <c r="B20" s="2" t="s">
        <v>22</v>
      </c>
      <c r="C20" s="3"/>
      <c r="D20" s="3"/>
      <c r="E20" s="3">
        <v>10</v>
      </c>
      <c r="F20" s="3"/>
      <c r="U20">
        <f>SUM(C20:T20)</f>
        <v>10</v>
      </c>
    </row>
    <row r="21" spans="1:21" ht="15.5" x14ac:dyDescent="0.35">
      <c r="A21" s="47"/>
      <c r="B21" s="47"/>
      <c r="C21" s="29"/>
      <c r="D21" s="29"/>
      <c r="E21" s="29"/>
      <c r="F21" s="29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U21">
        <f>SUM(C21:T21)</f>
        <v>0</v>
      </c>
    </row>
    <row r="22" spans="1:21" ht="15.5" x14ac:dyDescent="0.35">
      <c r="A22" s="47"/>
      <c r="B22" s="47"/>
      <c r="C22" s="29"/>
      <c r="D22" s="29"/>
      <c r="E22" s="29"/>
      <c r="F22" s="29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U22">
        <f>SUM(C22:T22)</f>
        <v>0</v>
      </c>
    </row>
    <row r="23" spans="1:21" ht="15.5" x14ac:dyDescent="0.35">
      <c r="A23" s="47"/>
      <c r="B23" s="47"/>
      <c r="C23" s="29"/>
      <c r="D23" s="29"/>
      <c r="E23" s="29"/>
      <c r="F23" s="29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U23">
        <f>SUM(C23:T23)</f>
        <v>0</v>
      </c>
    </row>
    <row r="24" spans="1:21" ht="15.5" x14ac:dyDescent="0.35">
      <c r="A24" s="47"/>
      <c r="B24" s="47"/>
      <c r="C24" s="29"/>
      <c r="D24" s="29"/>
      <c r="E24" s="29"/>
      <c r="F24" s="29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U24">
        <f>SUM(C24:T24)</f>
        <v>0</v>
      </c>
    </row>
    <row r="25" spans="1:21" ht="15.5" x14ac:dyDescent="0.35">
      <c r="A25" s="47"/>
      <c r="B25" s="47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U25">
        <f>SUM(C25:T25)</f>
        <v>0</v>
      </c>
    </row>
    <row r="26" spans="1:21" ht="15.5" x14ac:dyDescent="0.35">
      <c r="A26" s="47"/>
      <c r="B26" s="47"/>
      <c r="C26" s="29"/>
      <c r="D26" s="29"/>
      <c r="E26" s="29"/>
      <c r="F26" s="29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U26">
        <f>SUM(C26:T26)</f>
        <v>0</v>
      </c>
    </row>
    <row r="27" spans="1:21" ht="15.5" x14ac:dyDescent="0.35">
      <c r="A27" s="47"/>
      <c r="B27" s="47"/>
      <c r="C27" s="29"/>
      <c r="D27" s="29"/>
      <c r="E27" s="29"/>
      <c r="F27" s="29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U27">
        <f>SUM(C27:T27)</f>
        <v>0</v>
      </c>
    </row>
    <row r="28" spans="1:21" ht="15.5" x14ac:dyDescent="0.35">
      <c r="A28" s="47"/>
      <c r="B28" s="47"/>
      <c r="C28" s="29"/>
      <c r="D28" s="29"/>
      <c r="E28" s="29"/>
      <c r="F28" s="29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U28">
        <f>SUM(C28:T28)</f>
        <v>0</v>
      </c>
    </row>
    <row r="29" spans="1:21" ht="15.5" x14ac:dyDescent="0.35">
      <c r="A29" s="47"/>
      <c r="B29" s="47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U29">
        <f>SUM(C29:T29)</f>
        <v>0</v>
      </c>
    </row>
    <row r="30" spans="1:21" ht="15.5" x14ac:dyDescent="0.35">
      <c r="A30" s="47"/>
      <c r="B30" s="47"/>
      <c r="C30" s="29"/>
      <c r="D30" s="29"/>
      <c r="E30" s="29"/>
      <c r="F30" s="29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42"/>
      <c r="U30">
        <f>SUM(C30:T30)</f>
        <v>0</v>
      </c>
    </row>
    <row r="31" spans="1:21" ht="15.5" x14ac:dyDescent="0.35">
      <c r="A31" s="47"/>
      <c r="B31" s="47"/>
      <c r="C31" s="29"/>
      <c r="D31" s="29"/>
      <c r="E31" s="29"/>
      <c r="F31" s="29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U31">
        <f>SUM(C31:T31)</f>
        <v>0</v>
      </c>
    </row>
    <row r="32" spans="1:21" ht="15.5" x14ac:dyDescent="0.35">
      <c r="A32" s="47"/>
      <c r="B32" s="47"/>
      <c r="C32" s="29"/>
      <c r="D32" s="29"/>
      <c r="E32" s="29"/>
      <c r="F32" s="29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U32">
        <f>SUM(C32:T32)</f>
        <v>0</v>
      </c>
    </row>
    <row r="33" spans="1:21" ht="15.5" x14ac:dyDescent="0.35">
      <c r="A33" s="47"/>
      <c r="B33" s="47"/>
      <c r="C33" s="29"/>
      <c r="D33" s="29"/>
      <c r="E33" s="29"/>
      <c r="F33" s="29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U33">
        <f t="shared" ref="U3:U40" si="0">SUM(C33:T33)</f>
        <v>0</v>
      </c>
    </row>
    <row r="34" spans="1:21" ht="15.5" x14ac:dyDescent="0.35">
      <c r="A34" s="47"/>
      <c r="B34" s="47"/>
      <c r="C34" s="29"/>
      <c r="D34" s="29"/>
      <c r="E34" s="29"/>
      <c r="F34" s="29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U34">
        <f t="shared" si="0"/>
        <v>0</v>
      </c>
    </row>
    <row r="35" spans="1:21" ht="15.5" x14ac:dyDescent="0.35">
      <c r="A35" s="47"/>
      <c r="B35" s="47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U35">
        <f t="shared" si="0"/>
        <v>0</v>
      </c>
    </row>
    <row r="36" spans="1:21" ht="15.5" x14ac:dyDescent="0.35">
      <c r="A36" s="47"/>
      <c r="B36" s="47"/>
      <c r="C36" s="29"/>
      <c r="D36" s="29"/>
      <c r="E36" s="29"/>
      <c r="F36" s="29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U36">
        <f t="shared" si="0"/>
        <v>0</v>
      </c>
    </row>
    <row r="37" spans="1:21" ht="15.5" x14ac:dyDescent="0.35">
      <c r="A37" s="47"/>
      <c r="B37" s="47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U37">
        <f t="shared" si="0"/>
        <v>0</v>
      </c>
    </row>
    <row r="38" spans="1:21" ht="15.5" x14ac:dyDescent="0.35">
      <c r="A38" s="47"/>
      <c r="B38" s="47"/>
      <c r="C38" s="29"/>
      <c r="D38" s="29"/>
      <c r="E38" s="29"/>
      <c r="F38" s="29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U38">
        <f t="shared" si="0"/>
        <v>0</v>
      </c>
    </row>
    <row r="39" spans="1:21" ht="15.5" x14ac:dyDescent="0.35">
      <c r="A39" s="47"/>
      <c r="B39" s="47"/>
      <c r="C39" s="29"/>
      <c r="D39" s="29"/>
      <c r="E39" s="29"/>
      <c r="F39" s="29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U39">
        <f t="shared" si="0"/>
        <v>0</v>
      </c>
    </row>
    <row r="40" spans="1:21" x14ac:dyDescent="0.35">
      <c r="U40">
        <f t="shared" si="0"/>
        <v>0</v>
      </c>
    </row>
    <row r="41" spans="1:21" x14ac:dyDescent="0.35">
      <c r="U41">
        <f t="shared" ref="U41:U66" si="1">SUM(C41:T41)</f>
        <v>0</v>
      </c>
    </row>
    <row r="42" spans="1:21" x14ac:dyDescent="0.35">
      <c r="U42">
        <f t="shared" si="1"/>
        <v>0</v>
      </c>
    </row>
    <row r="43" spans="1:21" x14ac:dyDescent="0.35">
      <c r="U43">
        <f t="shared" si="1"/>
        <v>0</v>
      </c>
    </row>
    <row r="44" spans="1:21" x14ac:dyDescent="0.35">
      <c r="U44">
        <f t="shared" si="1"/>
        <v>0</v>
      </c>
    </row>
    <row r="45" spans="1:21" x14ac:dyDescent="0.35">
      <c r="U45">
        <f t="shared" si="1"/>
        <v>0</v>
      </c>
    </row>
    <row r="46" spans="1:21" x14ac:dyDescent="0.35">
      <c r="U46">
        <f t="shared" si="1"/>
        <v>0</v>
      </c>
    </row>
    <row r="47" spans="1:21" x14ac:dyDescent="0.35">
      <c r="U47">
        <f t="shared" si="1"/>
        <v>0</v>
      </c>
    </row>
    <row r="48" spans="1:21" x14ac:dyDescent="0.35">
      <c r="U48">
        <f t="shared" si="1"/>
        <v>0</v>
      </c>
    </row>
    <row r="49" spans="21:21" x14ac:dyDescent="0.35">
      <c r="U49">
        <f t="shared" si="1"/>
        <v>0</v>
      </c>
    </row>
    <row r="50" spans="21:21" x14ac:dyDescent="0.35">
      <c r="U50">
        <f t="shared" si="1"/>
        <v>0</v>
      </c>
    </row>
    <row r="51" spans="21:21" x14ac:dyDescent="0.35">
      <c r="U51">
        <f t="shared" si="1"/>
        <v>0</v>
      </c>
    </row>
    <row r="52" spans="21:21" x14ac:dyDescent="0.35">
      <c r="U52">
        <f t="shared" si="1"/>
        <v>0</v>
      </c>
    </row>
    <row r="53" spans="21:21" x14ac:dyDescent="0.35">
      <c r="U53">
        <f t="shared" si="1"/>
        <v>0</v>
      </c>
    </row>
    <row r="54" spans="21:21" x14ac:dyDescent="0.35">
      <c r="U54">
        <f t="shared" si="1"/>
        <v>0</v>
      </c>
    </row>
    <row r="55" spans="21:21" x14ac:dyDescent="0.35">
      <c r="U55">
        <f t="shared" si="1"/>
        <v>0</v>
      </c>
    </row>
    <row r="56" spans="21:21" x14ac:dyDescent="0.35">
      <c r="U56">
        <f t="shared" si="1"/>
        <v>0</v>
      </c>
    </row>
    <row r="57" spans="21:21" x14ac:dyDescent="0.35">
      <c r="U57">
        <f t="shared" si="1"/>
        <v>0</v>
      </c>
    </row>
    <row r="58" spans="21:21" x14ac:dyDescent="0.35">
      <c r="U58">
        <f t="shared" si="1"/>
        <v>0</v>
      </c>
    </row>
    <row r="59" spans="21:21" x14ac:dyDescent="0.35">
      <c r="U59">
        <f t="shared" si="1"/>
        <v>0</v>
      </c>
    </row>
    <row r="60" spans="21:21" x14ac:dyDescent="0.35">
      <c r="U60">
        <f t="shared" si="1"/>
        <v>0</v>
      </c>
    </row>
    <row r="61" spans="21:21" x14ac:dyDescent="0.35">
      <c r="U61">
        <f t="shared" si="1"/>
        <v>0</v>
      </c>
    </row>
    <row r="62" spans="21:21" x14ac:dyDescent="0.35">
      <c r="U62">
        <f t="shared" si="1"/>
        <v>0</v>
      </c>
    </row>
    <row r="63" spans="21:21" x14ac:dyDescent="0.35">
      <c r="U63">
        <f t="shared" si="1"/>
        <v>0</v>
      </c>
    </row>
    <row r="64" spans="21:21" x14ac:dyDescent="0.35">
      <c r="U64">
        <f t="shared" si="1"/>
        <v>0</v>
      </c>
    </row>
    <row r="65" spans="21:21" x14ac:dyDescent="0.35">
      <c r="U65">
        <f t="shared" si="1"/>
        <v>0</v>
      </c>
    </row>
    <row r="66" spans="21:21" x14ac:dyDescent="0.35">
      <c r="U66">
        <f t="shared" si="1"/>
        <v>0</v>
      </c>
    </row>
    <row r="67" spans="21:21" x14ac:dyDescent="0.35">
      <c r="U67">
        <f t="shared" ref="U67:U68" si="2">SUM(C67:T67)</f>
        <v>0</v>
      </c>
    </row>
    <row r="68" spans="21:21" x14ac:dyDescent="0.35">
      <c r="U68">
        <f t="shared" si="2"/>
        <v>0</v>
      </c>
    </row>
    <row r="69" spans="21:21" x14ac:dyDescent="0.35">
      <c r="U69">
        <f t="shared" ref="U69:U79" si="3">SUM(C69:T69)</f>
        <v>0</v>
      </c>
    </row>
    <row r="70" spans="21:21" x14ac:dyDescent="0.35">
      <c r="U70">
        <f t="shared" si="3"/>
        <v>0</v>
      </c>
    </row>
    <row r="71" spans="21:21" x14ac:dyDescent="0.35">
      <c r="U71">
        <f t="shared" si="3"/>
        <v>0</v>
      </c>
    </row>
    <row r="72" spans="21:21" x14ac:dyDescent="0.35">
      <c r="U72">
        <f t="shared" si="3"/>
        <v>0</v>
      </c>
    </row>
    <row r="73" spans="21:21" x14ac:dyDescent="0.35">
      <c r="U73">
        <f t="shared" si="3"/>
        <v>0</v>
      </c>
    </row>
    <row r="74" spans="21:21" x14ac:dyDescent="0.35">
      <c r="U74">
        <f t="shared" si="3"/>
        <v>0</v>
      </c>
    </row>
    <row r="75" spans="21:21" x14ac:dyDescent="0.35">
      <c r="U75">
        <f t="shared" si="3"/>
        <v>0</v>
      </c>
    </row>
    <row r="76" spans="21:21" x14ac:dyDescent="0.35">
      <c r="U76">
        <f t="shared" si="3"/>
        <v>0</v>
      </c>
    </row>
    <row r="77" spans="21:21" x14ac:dyDescent="0.35">
      <c r="U77">
        <f t="shared" si="3"/>
        <v>0</v>
      </c>
    </row>
    <row r="78" spans="21:21" x14ac:dyDescent="0.35">
      <c r="U78">
        <f t="shared" si="3"/>
        <v>0</v>
      </c>
    </row>
    <row r="79" spans="21:21" x14ac:dyDescent="0.35">
      <c r="U79">
        <f t="shared" si="3"/>
        <v>0</v>
      </c>
    </row>
  </sheetData>
  <sortState xmlns:xlrd2="http://schemas.microsoft.com/office/spreadsheetml/2017/richdata2" ref="A3:U31">
    <sortCondition descending="1" ref="U3:U31"/>
  </sortState>
  <mergeCells count="1">
    <mergeCell ref="A1:U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65E92-2DCB-4EB0-A9FC-6DF9D4516AE3}">
  <dimension ref="A1:U11"/>
  <sheetViews>
    <sheetView workbookViewId="0">
      <selection activeCell="G15" sqref="G15"/>
    </sheetView>
  </sheetViews>
  <sheetFormatPr defaultRowHeight="14.5" x14ac:dyDescent="0.35"/>
  <cols>
    <col min="1" max="1" width="17.453125" customWidth="1"/>
    <col min="13" max="13" width="10.453125" customWidth="1"/>
    <col min="14" max="14" width="10.90625" customWidth="1"/>
  </cols>
  <sheetData>
    <row r="1" spans="1:21" ht="15" x14ac:dyDescent="0.35">
      <c r="A1" s="25" t="s">
        <v>17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ht="15" x14ac:dyDescent="0.35">
      <c r="A2" s="1" t="s">
        <v>1</v>
      </c>
      <c r="B2" s="1" t="s">
        <v>2</v>
      </c>
      <c r="C2" s="1" t="s">
        <v>7</v>
      </c>
      <c r="D2" s="1" t="s">
        <v>7</v>
      </c>
      <c r="E2" s="1" t="s">
        <v>8</v>
      </c>
      <c r="F2" s="1" t="s">
        <v>8</v>
      </c>
      <c r="G2" s="1" t="s">
        <v>3</v>
      </c>
      <c r="H2" s="1" t="s">
        <v>3</v>
      </c>
      <c r="I2" s="1" t="s">
        <v>4</v>
      </c>
      <c r="J2" s="1" t="s">
        <v>4</v>
      </c>
      <c r="K2" s="1" t="s">
        <v>5</v>
      </c>
      <c r="L2" s="1" t="s">
        <v>5</v>
      </c>
      <c r="M2" s="1" t="s">
        <v>9</v>
      </c>
      <c r="N2" s="1" t="s">
        <v>9</v>
      </c>
      <c r="O2" s="1" t="s">
        <v>158</v>
      </c>
      <c r="P2" s="1" t="s">
        <v>161</v>
      </c>
      <c r="Q2" s="1"/>
      <c r="R2" s="1"/>
      <c r="S2" s="1"/>
      <c r="T2" s="1"/>
      <c r="U2" s="1" t="s">
        <v>6</v>
      </c>
    </row>
    <row r="3" spans="1:21" s="7" customFormat="1" ht="15.5" x14ac:dyDescent="0.35">
      <c r="A3" s="5" t="s">
        <v>140</v>
      </c>
      <c r="B3" s="5" t="s">
        <v>37</v>
      </c>
      <c r="J3" s="7">
        <v>100</v>
      </c>
      <c r="K3" s="7">
        <v>100</v>
      </c>
      <c r="P3" s="7">
        <v>90</v>
      </c>
      <c r="Q3" s="31">
        <v>90</v>
      </c>
      <c r="R3" s="31">
        <v>90</v>
      </c>
      <c r="U3" s="7">
        <f>SUM(C3:T3)</f>
        <v>470</v>
      </c>
    </row>
    <row r="4" spans="1:21" s="7" customFormat="1" x14ac:dyDescent="0.35">
      <c r="A4" s="31" t="s">
        <v>160</v>
      </c>
      <c r="B4" s="31" t="s">
        <v>33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>
        <v>100</v>
      </c>
      <c r="P4" s="31">
        <v>100</v>
      </c>
      <c r="Q4" s="31">
        <v>100</v>
      </c>
      <c r="R4" s="31">
        <v>100</v>
      </c>
      <c r="U4" s="7">
        <f>SUM(C4:T4)</f>
        <v>400</v>
      </c>
    </row>
    <row r="5" spans="1:21" s="7" customFormat="1" x14ac:dyDescent="0.35">
      <c r="A5" s="7" t="s">
        <v>85</v>
      </c>
      <c r="B5" s="7" t="s">
        <v>4</v>
      </c>
      <c r="U5" s="7">
        <f>SUM(C5:T5)</f>
        <v>0</v>
      </c>
    </row>
    <row r="6" spans="1:21" ht="15.5" x14ac:dyDescent="0.35">
      <c r="A6" s="47"/>
      <c r="B6" s="47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42"/>
      <c r="R6" s="42"/>
      <c r="U6">
        <f t="shared" ref="U5:U11" si="0">SUM(C6:T6)</f>
        <v>0</v>
      </c>
    </row>
    <row r="7" spans="1:21" ht="15.5" x14ac:dyDescent="0.35">
      <c r="A7" s="47"/>
      <c r="B7" s="47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U7">
        <f t="shared" si="0"/>
        <v>0</v>
      </c>
    </row>
    <row r="8" spans="1:21" x14ac:dyDescent="0.35">
      <c r="U8">
        <f t="shared" si="0"/>
        <v>0</v>
      </c>
    </row>
    <row r="9" spans="1:21" x14ac:dyDescent="0.35">
      <c r="U9">
        <f t="shared" si="0"/>
        <v>0</v>
      </c>
    </row>
    <row r="10" spans="1:21" x14ac:dyDescent="0.35">
      <c r="U10">
        <f t="shared" si="0"/>
        <v>0</v>
      </c>
    </row>
    <row r="11" spans="1:21" x14ac:dyDescent="0.35">
      <c r="U11">
        <f t="shared" si="0"/>
        <v>0</v>
      </c>
    </row>
  </sheetData>
  <sortState xmlns:xlrd2="http://schemas.microsoft.com/office/spreadsheetml/2017/richdata2" ref="A3:U5">
    <sortCondition descending="1" ref="U3:U5"/>
  </sortState>
  <mergeCells count="1">
    <mergeCell ref="A1:U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02847-B896-49E9-9968-2B7DA3A7B464}">
  <dimension ref="A1:U53"/>
  <sheetViews>
    <sheetView workbookViewId="0">
      <selection activeCell="F17" sqref="F17"/>
    </sheetView>
  </sheetViews>
  <sheetFormatPr defaultRowHeight="14.5" x14ac:dyDescent="0.35"/>
  <cols>
    <col min="1" max="1" width="13.1796875" customWidth="1"/>
    <col min="3" max="8" width="8.7265625" customWidth="1"/>
    <col min="9" max="12" width="8.6328125" customWidth="1"/>
    <col min="13" max="13" width="11.08984375" customWidth="1"/>
    <col min="14" max="14" width="11.36328125" customWidth="1"/>
    <col min="15" max="16" width="8.7265625" customWidth="1"/>
  </cols>
  <sheetData>
    <row r="1" spans="1:21" ht="15" x14ac:dyDescent="0.35">
      <c r="A1" s="25" t="s">
        <v>16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ht="15" x14ac:dyDescent="0.35">
      <c r="A2" s="1" t="s">
        <v>1</v>
      </c>
      <c r="B2" s="1" t="s">
        <v>2</v>
      </c>
      <c r="C2" s="1" t="s">
        <v>7</v>
      </c>
      <c r="D2" s="1" t="s">
        <v>7</v>
      </c>
      <c r="E2" s="1" t="s">
        <v>8</v>
      </c>
      <c r="F2" s="1" t="s">
        <v>8</v>
      </c>
      <c r="G2" s="1" t="s">
        <v>3</v>
      </c>
      <c r="H2" s="1" t="s">
        <v>3</v>
      </c>
      <c r="I2" s="1" t="s">
        <v>4</v>
      </c>
      <c r="J2" s="1" t="s">
        <v>4</v>
      </c>
      <c r="K2" s="1" t="s">
        <v>5</v>
      </c>
      <c r="L2" s="1" t="s">
        <v>5</v>
      </c>
      <c r="M2" s="1" t="s">
        <v>9</v>
      </c>
      <c r="N2" s="1" t="s">
        <v>9</v>
      </c>
      <c r="O2" s="1" t="s">
        <v>158</v>
      </c>
      <c r="P2" s="1" t="s">
        <v>158</v>
      </c>
      <c r="Q2" s="1"/>
      <c r="R2" s="1"/>
      <c r="S2" s="1"/>
      <c r="T2" s="1"/>
      <c r="U2" s="1" t="s">
        <v>6</v>
      </c>
    </row>
    <row r="3" spans="1:21" s="7" customFormat="1" ht="15.5" x14ac:dyDescent="0.35">
      <c r="A3" s="5" t="s">
        <v>54</v>
      </c>
      <c r="B3" s="5" t="s">
        <v>3</v>
      </c>
      <c r="C3" s="6">
        <v>80</v>
      </c>
      <c r="D3" s="6">
        <v>50</v>
      </c>
      <c r="E3" s="6">
        <v>100</v>
      </c>
      <c r="F3" s="6">
        <v>80</v>
      </c>
      <c r="G3" s="6">
        <v>60</v>
      </c>
      <c r="H3" s="6">
        <v>100</v>
      </c>
      <c r="I3" s="6">
        <v>60</v>
      </c>
      <c r="J3" s="6">
        <v>80</v>
      </c>
      <c r="L3" s="6">
        <v>20</v>
      </c>
      <c r="O3" s="7">
        <v>30</v>
      </c>
      <c r="Q3" s="31">
        <v>90</v>
      </c>
      <c r="R3" s="31">
        <v>100</v>
      </c>
      <c r="U3" s="7">
        <f>SUM(C3:T3)</f>
        <v>850</v>
      </c>
    </row>
    <row r="4" spans="1:21" s="7" customFormat="1" ht="15.5" x14ac:dyDescent="0.35">
      <c r="A4" s="5" t="s">
        <v>57</v>
      </c>
      <c r="B4" s="5" t="s">
        <v>4</v>
      </c>
      <c r="C4" s="6">
        <v>50</v>
      </c>
      <c r="D4" s="6"/>
      <c r="E4" s="6">
        <v>80</v>
      </c>
      <c r="F4" s="6">
        <v>100</v>
      </c>
      <c r="H4" s="6">
        <v>90</v>
      </c>
      <c r="I4" s="6">
        <v>100</v>
      </c>
      <c r="K4" s="6">
        <v>80</v>
      </c>
      <c r="L4" s="6">
        <v>100</v>
      </c>
      <c r="P4" s="7">
        <v>70</v>
      </c>
      <c r="Q4" s="31">
        <v>80</v>
      </c>
      <c r="R4" s="31">
        <v>90</v>
      </c>
      <c r="U4" s="7">
        <f>SUM(C4:T4)</f>
        <v>840</v>
      </c>
    </row>
    <row r="5" spans="1:21" s="7" customFormat="1" ht="15.5" x14ac:dyDescent="0.35">
      <c r="A5" s="5" t="s">
        <v>81</v>
      </c>
      <c r="B5" s="5" t="s">
        <v>3</v>
      </c>
      <c r="C5" s="6"/>
      <c r="D5" s="6">
        <v>90</v>
      </c>
      <c r="E5" s="6">
        <v>90</v>
      </c>
      <c r="F5" s="6">
        <v>50</v>
      </c>
      <c r="H5" s="6">
        <v>75</v>
      </c>
      <c r="L5" s="7">
        <v>80</v>
      </c>
      <c r="M5" s="7">
        <v>100</v>
      </c>
      <c r="N5" s="7">
        <v>100</v>
      </c>
      <c r="O5" s="7">
        <v>80</v>
      </c>
      <c r="Q5" s="31">
        <v>20</v>
      </c>
      <c r="R5" s="31">
        <v>80</v>
      </c>
      <c r="U5" s="7">
        <f>SUM(C5:T5)</f>
        <v>765</v>
      </c>
    </row>
    <row r="6" spans="1:21" s="7" customFormat="1" ht="15.5" x14ac:dyDescent="0.35">
      <c r="A6" s="5" t="s">
        <v>52</v>
      </c>
      <c r="B6" s="5" t="s">
        <v>4</v>
      </c>
      <c r="C6" s="6">
        <v>100</v>
      </c>
      <c r="D6" s="6"/>
      <c r="E6" s="6"/>
      <c r="F6" s="6">
        <v>40</v>
      </c>
      <c r="G6" s="7">
        <v>100</v>
      </c>
      <c r="J6" s="7">
        <v>70</v>
      </c>
      <c r="M6" s="7">
        <v>60</v>
      </c>
      <c r="N6" s="7">
        <v>90</v>
      </c>
      <c r="O6" s="7">
        <v>65</v>
      </c>
      <c r="P6" s="7">
        <v>80</v>
      </c>
      <c r="Q6" s="7">
        <v>50</v>
      </c>
      <c r="U6" s="7">
        <f>SUM(C6:T6)</f>
        <v>655</v>
      </c>
    </row>
    <row r="7" spans="1:21" s="7" customFormat="1" ht="15.5" x14ac:dyDescent="0.35">
      <c r="A7" s="5" t="s">
        <v>113</v>
      </c>
      <c r="B7" s="5" t="s">
        <v>5</v>
      </c>
      <c r="H7" s="7">
        <v>50</v>
      </c>
      <c r="I7" s="7">
        <v>50</v>
      </c>
      <c r="J7" s="7">
        <v>100</v>
      </c>
      <c r="L7" s="7">
        <v>90</v>
      </c>
      <c r="M7" s="7">
        <v>70</v>
      </c>
      <c r="N7" s="7">
        <v>70</v>
      </c>
      <c r="O7" s="7">
        <v>20</v>
      </c>
      <c r="P7" s="7">
        <v>50</v>
      </c>
      <c r="Q7" s="7">
        <v>40</v>
      </c>
      <c r="U7" s="7">
        <f>SUM(C7:T7)</f>
        <v>540</v>
      </c>
    </row>
    <row r="8" spans="1:21" s="7" customFormat="1" ht="15.5" x14ac:dyDescent="0.35">
      <c r="A8" s="5" t="s">
        <v>56</v>
      </c>
      <c r="B8" s="5" t="s">
        <v>28</v>
      </c>
      <c r="C8" s="6">
        <v>60</v>
      </c>
      <c r="D8" s="6">
        <v>100</v>
      </c>
      <c r="E8" s="6"/>
      <c r="F8" s="6"/>
      <c r="K8" s="7">
        <v>90</v>
      </c>
      <c r="M8" s="7">
        <v>45</v>
      </c>
      <c r="N8" s="7">
        <v>40</v>
      </c>
      <c r="Q8" s="31">
        <v>100</v>
      </c>
      <c r="R8" s="31">
        <v>40</v>
      </c>
      <c r="U8" s="7">
        <f>SUM(C8:T8)</f>
        <v>475</v>
      </c>
    </row>
    <row r="9" spans="1:21" s="7" customFormat="1" ht="15.5" x14ac:dyDescent="0.35">
      <c r="A9" s="5" t="s">
        <v>61</v>
      </c>
      <c r="B9" s="5" t="s">
        <v>3</v>
      </c>
      <c r="C9" s="6"/>
      <c r="D9" s="6">
        <v>70</v>
      </c>
      <c r="E9" s="6"/>
      <c r="F9" s="6"/>
      <c r="G9" s="7">
        <v>90</v>
      </c>
      <c r="H9" s="7">
        <v>75</v>
      </c>
      <c r="K9" s="7">
        <v>60</v>
      </c>
      <c r="M9" s="7">
        <v>45</v>
      </c>
      <c r="N9" s="7">
        <v>60</v>
      </c>
      <c r="U9" s="7">
        <f>SUM(C9:T9)</f>
        <v>400</v>
      </c>
    </row>
    <row r="10" spans="1:21" s="7" customFormat="1" ht="15.5" x14ac:dyDescent="0.35">
      <c r="A10" s="5" t="s">
        <v>53</v>
      </c>
      <c r="B10" s="5" t="s">
        <v>5</v>
      </c>
      <c r="C10" s="6">
        <v>90</v>
      </c>
      <c r="D10" s="6"/>
      <c r="E10" s="6">
        <v>65</v>
      </c>
      <c r="F10" s="6"/>
      <c r="G10" s="7">
        <v>70</v>
      </c>
      <c r="M10" s="7">
        <v>20</v>
      </c>
      <c r="N10" s="7">
        <v>30</v>
      </c>
      <c r="O10" s="7">
        <v>90</v>
      </c>
      <c r="P10" s="7">
        <v>20</v>
      </c>
      <c r="U10" s="7">
        <f>SUM(C10:T10)</f>
        <v>385</v>
      </c>
    </row>
    <row r="11" spans="1:21" s="7" customFormat="1" ht="15.5" x14ac:dyDescent="0.35">
      <c r="A11" s="8" t="s">
        <v>121</v>
      </c>
      <c r="B11" s="8" t="s">
        <v>28</v>
      </c>
      <c r="C11" s="6"/>
      <c r="D11" s="6"/>
      <c r="E11" s="6"/>
      <c r="F11" s="6"/>
      <c r="G11" s="7">
        <v>40</v>
      </c>
      <c r="M11" s="7">
        <v>80</v>
      </c>
      <c r="O11" s="7">
        <v>100</v>
      </c>
      <c r="P11" s="7">
        <v>100</v>
      </c>
      <c r="Q11" s="7">
        <v>60</v>
      </c>
      <c r="U11" s="7">
        <f>SUM(C11:T11)</f>
        <v>380</v>
      </c>
    </row>
    <row r="12" spans="1:21" s="7" customFormat="1" ht="15.5" x14ac:dyDescent="0.35">
      <c r="A12" s="5" t="s">
        <v>112</v>
      </c>
      <c r="B12" s="5" t="s">
        <v>5</v>
      </c>
      <c r="C12" s="6"/>
      <c r="D12" s="6"/>
      <c r="E12" s="6"/>
      <c r="F12" s="6"/>
      <c r="I12" s="7">
        <v>90</v>
      </c>
      <c r="K12" s="7">
        <v>100</v>
      </c>
      <c r="L12" s="7">
        <v>10</v>
      </c>
      <c r="N12" s="7">
        <v>10</v>
      </c>
      <c r="O12" s="7">
        <v>65</v>
      </c>
      <c r="Q12" s="31">
        <v>30</v>
      </c>
      <c r="R12" s="31">
        <v>50</v>
      </c>
      <c r="U12" s="7">
        <f>SUM(C12:T12)</f>
        <v>355</v>
      </c>
    </row>
    <row r="13" spans="1:21" s="7" customFormat="1" ht="15.5" x14ac:dyDescent="0.35">
      <c r="A13" s="5" t="s">
        <v>131</v>
      </c>
      <c r="B13" s="5" t="s">
        <v>4</v>
      </c>
      <c r="J13" s="7">
        <v>60</v>
      </c>
      <c r="L13" s="7">
        <v>50</v>
      </c>
      <c r="N13" s="7">
        <v>20</v>
      </c>
      <c r="P13" s="7">
        <v>60</v>
      </c>
      <c r="Q13" s="31">
        <v>70</v>
      </c>
      <c r="R13" s="31">
        <v>60</v>
      </c>
      <c r="U13" s="7">
        <f>SUM(C13:T13)</f>
        <v>320</v>
      </c>
    </row>
    <row r="14" spans="1:21" s="7" customFormat="1" ht="15.5" x14ac:dyDescent="0.35">
      <c r="A14" s="5" t="s">
        <v>108</v>
      </c>
      <c r="B14" s="5" t="s">
        <v>3</v>
      </c>
      <c r="C14" s="6"/>
      <c r="D14" s="6"/>
      <c r="E14" s="6">
        <v>65</v>
      </c>
      <c r="F14" s="6">
        <v>90</v>
      </c>
      <c r="K14" s="7">
        <v>10</v>
      </c>
      <c r="M14" s="7">
        <v>90</v>
      </c>
      <c r="O14" s="7">
        <v>40</v>
      </c>
      <c r="U14" s="7">
        <f>SUM(C14:T14)</f>
        <v>295</v>
      </c>
    </row>
    <row r="15" spans="1:21" s="34" customFormat="1" ht="15.5" x14ac:dyDescent="0.35">
      <c r="A15" s="33" t="s">
        <v>83</v>
      </c>
      <c r="B15" s="33" t="s">
        <v>5</v>
      </c>
      <c r="C15" s="37"/>
      <c r="D15" s="37">
        <v>40</v>
      </c>
      <c r="E15" s="37"/>
      <c r="F15" s="37"/>
      <c r="G15" s="34">
        <v>50</v>
      </c>
      <c r="I15" s="34">
        <v>80</v>
      </c>
      <c r="L15" s="34">
        <v>60</v>
      </c>
      <c r="N15" s="34">
        <v>50</v>
      </c>
      <c r="U15" s="34">
        <f>SUM(C15:T15)</f>
        <v>280</v>
      </c>
    </row>
    <row r="16" spans="1:21" ht="15.5" x14ac:dyDescent="0.35">
      <c r="A16" s="2" t="s">
        <v>58</v>
      </c>
      <c r="B16" s="2" t="s">
        <v>5</v>
      </c>
      <c r="C16" s="3">
        <v>40</v>
      </c>
      <c r="D16" s="3"/>
      <c r="E16" s="3"/>
      <c r="F16" s="3">
        <v>60</v>
      </c>
      <c r="H16">
        <v>40</v>
      </c>
      <c r="K16">
        <v>20</v>
      </c>
      <c r="P16">
        <v>30</v>
      </c>
      <c r="Q16" s="28">
        <v>10</v>
      </c>
      <c r="R16" s="28">
        <v>70</v>
      </c>
      <c r="U16">
        <f>SUM(C16:T16)</f>
        <v>270</v>
      </c>
    </row>
    <row r="17" spans="1:21" ht="15.5" x14ac:dyDescent="0.35">
      <c r="A17" s="33" t="s">
        <v>129</v>
      </c>
      <c r="B17" s="33" t="s">
        <v>3</v>
      </c>
      <c r="C17" s="34"/>
      <c r="D17" s="34"/>
      <c r="E17" s="34"/>
      <c r="F17" s="34"/>
      <c r="G17" s="34"/>
      <c r="H17" s="34">
        <v>60</v>
      </c>
      <c r="I17" s="34"/>
      <c r="J17" s="34"/>
      <c r="K17" s="34">
        <v>50</v>
      </c>
      <c r="L17" s="34">
        <v>40</v>
      </c>
      <c r="M17" s="34">
        <v>30</v>
      </c>
      <c r="N17" s="34"/>
      <c r="O17" s="34"/>
      <c r="P17" s="34">
        <v>90</v>
      </c>
      <c r="Q17" s="34"/>
      <c r="R17" s="34"/>
      <c r="S17" s="34"/>
      <c r="T17" s="34"/>
      <c r="U17" s="34">
        <f>SUM(C17:T17)</f>
        <v>270</v>
      </c>
    </row>
    <row r="18" spans="1:21" ht="15.5" x14ac:dyDescent="0.35">
      <c r="A18" s="2" t="s">
        <v>72</v>
      </c>
      <c r="B18" s="2" t="s">
        <v>4</v>
      </c>
      <c r="C18" s="3"/>
      <c r="D18" s="3"/>
      <c r="E18" s="3"/>
      <c r="F18" s="3">
        <v>70</v>
      </c>
      <c r="I18">
        <v>70</v>
      </c>
      <c r="K18">
        <v>30</v>
      </c>
      <c r="L18">
        <v>30</v>
      </c>
      <c r="M18">
        <v>10</v>
      </c>
      <c r="O18">
        <v>10</v>
      </c>
      <c r="U18">
        <f>SUM(C18:T18)</f>
        <v>220</v>
      </c>
    </row>
    <row r="19" spans="1:21" ht="15.5" x14ac:dyDescent="0.35">
      <c r="A19" s="4" t="s">
        <v>82</v>
      </c>
      <c r="B19" s="4" t="s">
        <v>28</v>
      </c>
      <c r="C19" s="3"/>
      <c r="D19" s="3">
        <v>80</v>
      </c>
      <c r="E19" s="3"/>
      <c r="F19" s="3"/>
      <c r="K19">
        <v>70</v>
      </c>
      <c r="L19">
        <v>70</v>
      </c>
      <c r="U19">
        <f>SUM(C19:T19)</f>
        <v>220</v>
      </c>
    </row>
    <row r="20" spans="1:21" ht="15.5" x14ac:dyDescent="0.35">
      <c r="A20" s="2" t="s">
        <v>122</v>
      </c>
      <c r="B20" s="2" t="s">
        <v>3</v>
      </c>
      <c r="C20" s="3"/>
      <c r="D20" s="3"/>
      <c r="E20" s="3"/>
      <c r="F20" s="3"/>
      <c r="I20">
        <v>40</v>
      </c>
      <c r="J20">
        <v>90</v>
      </c>
      <c r="P20">
        <v>40</v>
      </c>
      <c r="U20">
        <f>SUM(C20:T20)</f>
        <v>170</v>
      </c>
    </row>
    <row r="21" spans="1:21" ht="15.5" x14ac:dyDescent="0.35">
      <c r="A21" s="2" t="s">
        <v>86</v>
      </c>
      <c r="B21" s="2" t="s">
        <v>33</v>
      </c>
      <c r="J21">
        <v>50</v>
      </c>
      <c r="N21">
        <v>80</v>
      </c>
      <c r="R21">
        <v>30</v>
      </c>
      <c r="U21">
        <f>SUM(C21:T21)</f>
        <v>160</v>
      </c>
    </row>
    <row r="22" spans="1:21" ht="15.5" x14ac:dyDescent="0.35">
      <c r="A22" s="2" t="s">
        <v>55</v>
      </c>
      <c r="B22" s="2" t="s">
        <v>4</v>
      </c>
      <c r="C22" s="3">
        <v>70</v>
      </c>
      <c r="D22" s="3">
        <v>60</v>
      </c>
      <c r="E22" s="3"/>
      <c r="F22" s="3"/>
      <c r="U22">
        <f>SUM(C22:T22)</f>
        <v>130</v>
      </c>
    </row>
    <row r="23" spans="1:21" ht="15.5" x14ac:dyDescent="0.35">
      <c r="A23" s="2" t="s">
        <v>59</v>
      </c>
      <c r="B23" s="2" t="s">
        <v>3</v>
      </c>
      <c r="C23" s="3">
        <v>30</v>
      </c>
      <c r="D23" s="3"/>
      <c r="E23" s="3"/>
      <c r="F23" s="3"/>
      <c r="O23">
        <v>50</v>
      </c>
      <c r="U23">
        <f>SUM(C23:T23)</f>
        <v>80</v>
      </c>
    </row>
    <row r="24" spans="1:21" ht="15.5" x14ac:dyDescent="0.35">
      <c r="A24" s="2" t="s">
        <v>120</v>
      </c>
      <c r="B24" s="2" t="s">
        <v>4</v>
      </c>
      <c r="C24" s="3"/>
      <c r="D24" s="3"/>
      <c r="E24" s="3"/>
      <c r="F24" s="3"/>
      <c r="G24">
        <v>80</v>
      </c>
      <c r="U24">
        <f>SUM(C24:T24)</f>
        <v>80</v>
      </c>
    </row>
    <row r="25" spans="1:21" ht="15.5" x14ac:dyDescent="0.35">
      <c r="A25" s="2" t="s">
        <v>145</v>
      </c>
      <c r="B25" s="2" t="s">
        <v>4</v>
      </c>
      <c r="C25" s="3"/>
      <c r="D25" s="3"/>
      <c r="E25" s="3"/>
      <c r="F25" s="3"/>
      <c r="K25">
        <v>40</v>
      </c>
      <c r="U25">
        <f>SUM(C25:T25)</f>
        <v>40</v>
      </c>
    </row>
    <row r="26" spans="1:21" ht="15.5" x14ac:dyDescent="0.35">
      <c r="A26" s="47"/>
      <c r="B26" s="47"/>
      <c r="C26" s="29"/>
      <c r="D26" s="29"/>
      <c r="E26" s="29"/>
      <c r="F26" s="29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U26">
        <f>SUM(C26:T26)</f>
        <v>0</v>
      </c>
    </row>
    <row r="27" spans="1:21" ht="15.5" x14ac:dyDescent="0.35">
      <c r="A27" s="47"/>
      <c r="B27" s="47"/>
      <c r="C27" s="29"/>
      <c r="D27" s="29"/>
      <c r="E27" s="29"/>
      <c r="F27" s="29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U27">
        <f>SUM(C27:T27)</f>
        <v>0</v>
      </c>
    </row>
    <row r="28" spans="1:21" ht="15.5" x14ac:dyDescent="0.35">
      <c r="A28" s="47"/>
      <c r="B28" s="47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U28">
        <f>SUM(C28:T28)</f>
        <v>0</v>
      </c>
    </row>
    <row r="29" spans="1:21" ht="15.5" x14ac:dyDescent="0.35">
      <c r="A29" s="47"/>
      <c r="B29" s="47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U29">
        <f>SUM(C29:T29)</f>
        <v>0</v>
      </c>
    </row>
    <row r="30" spans="1:21" ht="15.5" x14ac:dyDescent="0.35">
      <c r="A30" s="47"/>
      <c r="B30" s="47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U30">
        <f>SUM(C30:T30)</f>
        <v>0</v>
      </c>
    </row>
    <row r="31" spans="1:21" ht="15.5" x14ac:dyDescent="0.35">
      <c r="A31" s="47"/>
      <c r="B31" s="47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U31">
        <f>SUM(C31:T31)</f>
        <v>0</v>
      </c>
    </row>
    <row r="32" spans="1:21" ht="15.5" x14ac:dyDescent="0.35">
      <c r="A32" s="47"/>
      <c r="B32" s="47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U32">
        <f>SUM(C32:T32)</f>
        <v>0</v>
      </c>
    </row>
    <row r="33" spans="1:21" ht="15.5" x14ac:dyDescent="0.35">
      <c r="A33" s="47"/>
      <c r="B33" s="47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U33">
        <f>SUM(C33:T33)</f>
        <v>0</v>
      </c>
    </row>
    <row r="34" spans="1:21" ht="15.5" x14ac:dyDescent="0.35">
      <c r="A34" s="47"/>
      <c r="B34" s="47"/>
      <c r="C34" s="29"/>
      <c r="D34" s="29"/>
      <c r="E34" s="29"/>
      <c r="F34" s="29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U34">
        <f>SUM(C34:T34)</f>
        <v>0</v>
      </c>
    </row>
    <row r="35" spans="1:21" ht="15.5" x14ac:dyDescent="0.35">
      <c r="A35" s="47"/>
      <c r="B35" s="47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U35">
        <f>SUM(C35:T35)</f>
        <v>0</v>
      </c>
    </row>
    <row r="36" spans="1:21" ht="15.5" x14ac:dyDescent="0.35">
      <c r="A36" s="47"/>
      <c r="B36" s="47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U36">
        <f>SUM(C36:T36)</f>
        <v>0</v>
      </c>
    </row>
    <row r="37" spans="1:21" ht="15.5" x14ac:dyDescent="0.35">
      <c r="A37" s="47"/>
      <c r="B37" s="47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U37">
        <f t="shared" ref="U3:U40" si="0">SUM(C37:T37)</f>
        <v>0</v>
      </c>
    </row>
    <row r="38" spans="1:21" ht="15.5" x14ac:dyDescent="0.35">
      <c r="A38" s="47"/>
      <c r="B38" s="47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U38">
        <f t="shared" si="0"/>
        <v>0</v>
      </c>
    </row>
    <row r="39" spans="1:21" ht="15.5" x14ac:dyDescent="0.35">
      <c r="A39" s="47"/>
      <c r="B39" s="47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U39">
        <f t="shared" si="0"/>
        <v>0</v>
      </c>
    </row>
    <row r="40" spans="1:21" ht="15.5" x14ac:dyDescent="0.35">
      <c r="A40" s="47"/>
      <c r="B40" s="47"/>
      <c r="C40" s="29"/>
      <c r="D40" s="29"/>
      <c r="E40" s="29"/>
      <c r="F40" s="29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U40">
        <f t="shared" si="0"/>
        <v>0</v>
      </c>
    </row>
    <row r="41" spans="1:21" ht="15.5" x14ac:dyDescent="0.35">
      <c r="A41" s="47"/>
      <c r="B41" s="47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U41">
        <f t="shared" ref="U41:U44" si="1">SUM(C41:T41)</f>
        <v>0</v>
      </c>
    </row>
    <row r="42" spans="1:21" ht="15.5" x14ac:dyDescent="0.35">
      <c r="A42" s="47"/>
      <c r="B42" s="47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U42">
        <f t="shared" si="1"/>
        <v>0</v>
      </c>
    </row>
    <row r="43" spans="1:21" ht="15.5" x14ac:dyDescent="0.35">
      <c r="A43" s="47"/>
      <c r="B43" s="47"/>
      <c r="C43" s="29"/>
      <c r="D43" s="29"/>
      <c r="E43" s="29"/>
      <c r="F43" s="29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U43">
        <f t="shared" si="1"/>
        <v>0</v>
      </c>
    </row>
    <row r="44" spans="1:21" ht="15.5" x14ac:dyDescent="0.35">
      <c r="A44" s="20"/>
      <c r="B44" s="21"/>
      <c r="U44">
        <f t="shared" si="1"/>
        <v>0</v>
      </c>
    </row>
    <row r="45" spans="1:21" ht="15.5" x14ac:dyDescent="0.35">
      <c r="A45" s="2"/>
      <c r="B45" s="2"/>
      <c r="U45">
        <f t="shared" ref="U45:U53" si="2">SUM(C45:T45)</f>
        <v>0</v>
      </c>
    </row>
    <row r="46" spans="1:21" x14ac:dyDescent="0.35">
      <c r="U46">
        <f t="shared" si="2"/>
        <v>0</v>
      </c>
    </row>
    <row r="47" spans="1:21" x14ac:dyDescent="0.35">
      <c r="U47">
        <f t="shared" si="2"/>
        <v>0</v>
      </c>
    </row>
    <row r="48" spans="1:21" x14ac:dyDescent="0.35">
      <c r="U48">
        <f t="shared" si="2"/>
        <v>0</v>
      </c>
    </row>
    <row r="49" spans="21:21" x14ac:dyDescent="0.35">
      <c r="U49">
        <f t="shared" si="2"/>
        <v>0</v>
      </c>
    </row>
    <row r="50" spans="21:21" x14ac:dyDescent="0.35">
      <c r="U50">
        <f t="shared" si="2"/>
        <v>0</v>
      </c>
    </row>
    <row r="51" spans="21:21" x14ac:dyDescent="0.35">
      <c r="U51">
        <f t="shared" si="2"/>
        <v>0</v>
      </c>
    </row>
    <row r="52" spans="21:21" x14ac:dyDescent="0.35">
      <c r="U52">
        <f t="shared" si="2"/>
        <v>0</v>
      </c>
    </row>
    <row r="53" spans="21:21" x14ac:dyDescent="0.35">
      <c r="U53">
        <f t="shared" si="2"/>
        <v>0</v>
      </c>
    </row>
  </sheetData>
  <sortState xmlns:xlrd2="http://schemas.microsoft.com/office/spreadsheetml/2017/richdata2" ref="A3:U36">
    <sortCondition descending="1" ref="U3:U36"/>
  </sortState>
  <mergeCells count="1">
    <mergeCell ref="A1:U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E57D5-D63C-4808-A7CB-53637DED6567}">
  <dimension ref="A1:U29"/>
  <sheetViews>
    <sheetView workbookViewId="0">
      <selection activeCell="F18" sqref="F18"/>
    </sheetView>
  </sheetViews>
  <sheetFormatPr defaultRowHeight="14.5" x14ac:dyDescent="0.35"/>
  <cols>
    <col min="1" max="1" width="13.7265625" customWidth="1"/>
    <col min="3" max="8" width="8.7265625" customWidth="1"/>
    <col min="9" max="12" width="8.6328125" customWidth="1"/>
    <col min="13" max="13" width="10.90625" customWidth="1"/>
    <col min="14" max="14" width="10.1796875" customWidth="1"/>
    <col min="15" max="16" width="8.7265625" customWidth="1"/>
  </cols>
  <sheetData>
    <row r="1" spans="1:21" ht="15" x14ac:dyDescent="0.35">
      <c r="A1" s="25" t="s">
        <v>15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ht="15" x14ac:dyDescent="0.35">
      <c r="A2" s="1" t="s">
        <v>1</v>
      </c>
      <c r="B2" s="1" t="s">
        <v>2</v>
      </c>
      <c r="C2" s="1" t="s">
        <v>7</v>
      </c>
      <c r="D2" s="1" t="s">
        <v>7</v>
      </c>
      <c r="E2" s="1" t="s">
        <v>8</v>
      </c>
      <c r="F2" s="1" t="s">
        <v>8</v>
      </c>
      <c r="G2" s="1" t="s">
        <v>3</v>
      </c>
      <c r="H2" s="1" t="s">
        <v>3</v>
      </c>
      <c r="I2" s="1" t="s">
        <v>4</v>
      </c>
      <c r="J2" s="1" t="s">
        <v>4</v>
      </c>
      <c r="K2" s="1" t="s">
        <v>5</v>
      </c>
      <c r="L2" s="1" t="s">
        <v>5</v>
      </c>
      <c r="M2" s="1" t="s">
        <v>9</v>
      </c>
      <c r="N2" s="1" t="s">
        <v>9</v>
      </c>
      <c r="O2" s="1" t="s">
        <v>158</v>
      </c>
      <c r="P2" s="1" t="s">
        <v>158</v>
      </c>
      <c r="Q2" s="1" t="s">
        <v>170</v>
      </c>
      <c r="R2" s="1" t="s">
        <v>170</v>
      </c>
      <c r="S2" s="1"/>
      <c r="T2" s="1"/>
      <c r="U2" s="1" t="s">
        <v>6</v>
      </c>
    </row>
    <row r="3" spans="1:21" s="7" customFormat="1" ht="15.5" x14ac:dyDescent="0.35">
      <c r="A3" s="5" t="s">
        <v>54</v>
      </c>
      <c r="B3" s="5" t="s">
        <v>3</v>
      </c>
      <c r="C3" s="6"/>
      <c r="D3" s="6">
        <v>90</v>
      </c>
      <c r="E3" s="6"/>
      <c r="F3" s="6">
        <v>90</v>
      </c>
      <c r="G3" s="6">
        <v>90</v>
      </c>
      <c r="H3" s="6">
        <v>90</v>
      </c>
      <c r="I3" s="6">
        <v>70</v>
      </c>
      <c r="J3" s="6">
        <v>90</v>
      </c>
      <c r="K3" s="6">
        <v>60</v>
      </c>
      <c r="L3" s="6">
        <v>70</v>
      </c>
      <c r="M3" s="6"/>
      <c r="N3" s="6">
        <v>100</v>
      </c>
      <c r="O3" s="6"/>
      <c r="P3" s="6">
        <v>80</v>
      </c>
      <c r="Q3" s="6">
        <v>90</v>
      </c>
      <c r="R3" s="6"/>
      <c r="S3" s="6"/>
      <c r="T3" s="6"/>
      <c r="U3" s="6">
        <f>SUM(C3:T3)</f>
        <v>920</v>
      </c>
    </row>
    <row r="4" spans="1:21" s="7" customFormat="1" ht="15.5" x14ac:dyDescent="0.35">
      <c r="A4" s="5" t="s">
        <v>87</v>
      </c>
      <c r="B4" s="5" t="s">
        <v>5</v>
      </c>
      <c r="C4" s="6"/>
      <c r="D4" s="6">
        <v>70</v>
      </c>
      <c r="E4" s="6"/>
      <c r="F4" s="6"/>
      <c r="G4" s="6">
        <v>60</v>
      </c>
      <c r="H4" s="6"/>
      <c r="I4" s="6">
        <v>80</v>
      </c>
      <c r="J4" s="6">
        <v>40</v>
      </c>
      <c r="K4" s="6">
        <v>100</v>
      </c>
      <c r="L4" s="6">
        <v>100</v>
      </c>
      <c r="M4" s="6">
        <v>90</v>
      </c>
      <c r="N4" s="6"/>
      <c r="O4" s="6">
        <v>100</v>
      </c>
      <c r="P4" s="6">
        <v>60</v>
      </c>
      <c r="Q4" s="44">
        <v>80</v>
      </c>
      <c r="R4" s="44">
        <v>100</v>
      </c>
      <c r="S4" s="6"/>
      <c r="T4" s="6"/>
      <c r="U4" s="6">
        <f>SUM(C4:T4)</f>
        <v>880</v>
      </c>
    </row>
    <row r="5" spans="1:21" s="7" customFormat="1" ht="15.5" x14ac:dyDescent="0.35">
      <c r="A5" s="5" t="s">
        <v>61</v>
      </c>
      <c r="B5" s="5" t="s">
        <v>3</v>
      </c>
      <c r="C5" s="6">
        <v>80</v>
      </c>
      <c r="D5" s="6">
        <v>60</v>
      </c>
      <c r="E5" s="6"/>
      <c r="F5" s="6"/>
      <c r="G5" s="6">
        <v>70</v>
      </c>
      <c r="H5" s="6">
        <v>60</v>
      </c>
      <c r="I5" s="6">
        <v>90</v>
      </c>
      <c r="J5" s="6"/>
      <c r="K5" s="6"/>
      <c r="L5" s="6"/>
      <c r="M5" s="6"/>
      <c r="N5" s="6">
        <v>70</v>
      </c>
      <c r="O5" s="6"/>
      <c r="P5" s="6">
        <v>100</v>
      </c>
      <c r="Q5" s="31">
        <v>100</v>
      </c>
      <c r="R5" s="31">
        <v>90</v>
      </c>
      <c r="S5" s="6"/>
      <c r="T5" s="6"/>
      <c r="U5" s="6">
        <f>SUM(C5:T5)</f>
        <v>720</v>
      </c>
    </row>
    <row r="6" spans="1:21" s="7" customFormat="1" ht="15.5" x14ac:dyDescent="0.35">
      <c r="A6" s="5" t="s">
        <v>60</v>
      </c>
      <c r="B6" s="5" t="s">
        <v>3</v>
      </c>
      <c r="C6" s="6">
        <v>95</v>
      </c>
      <c r="D6" s="6"/>
      <c r="E6" s="6"/>
      <c r="F6" s="6"/>
      <c r="G6" s="6">
        <v>50</v>
      </c>
      <c r="H6" s="6">
        <v>80</v>
      </c>
      <c r="J6" s="7">
        <v>100</v>
      </c>
      <c r="K6" s="6">
        <v>80</v>
      </c>
      <c r="L6" s="6">
        <v>60</v>
      </c>
      <c r="O6" s="31">
        <v>90</v>
      </c>
      <c r="P6" s="31">
        <v>70</v>
      </c>
      <c r="Q6" s="44">
        <v>40</v>
      </c>
      <c r="R6" s="31">
        <v>50</v>
      </c>
      <c r="U6" s="7">
        <f>SUM(C6:T6)</f>
        <v>715</v>
      </c>
    </row>
    <row r="7" spans="1:21" s="7" customFormat="1" ht="15.5" x14ac:dyDescent="0.35">
      <c r="A7" s="5" t="s">
        <v>86</v>
      </c>
      <c r="B7" s="5" t="s">
        <v>33</v>
      </c>
      <c r="C7" s="6"/>
      <c r="D7" s="6">
        <v>80</v>
      </c>
      <c r="E7" s="6"/>
      <c r="F7" s="6">
        <v>100</v>
      </c>
      <c r="G7" s="6"/>
      <c r="H7" s="6"/>
      <c r="I7" s="6">
        <v>100</v>
      </c>
      <c r="J7" s="6"/>
      <c r="K7" s="6">
        <v>70</v>
      </c>
      <c r="L7" s="6"/>
      <c r="P7" s="7">
        <v>90</v>
      </c>
      <c r="Q7" s="44">
        <v>70</v>
      </c>
      <c r="R7" s="31">
        <v>80</v>
      </c>
      <c r="U7" s="7">
        <f>SUM(C7:T7)</f>
        <v>590</v>
      </c>
    </row>
    <row r="8" spans="1:21" s="7" customFormat="1" ht="15.5" x14ac:dyDescent="0.35">
      <c r="A8" s="5" t="s">
        <v>143</v>
      </c>
      <c r="B8" s="5" t="s">
        <v>33</v>
      </c>
      <c r="C8" s="6"/>
      <c r="D8" s="6"/>
      <c r="E8" s="6"/>
      <c r="F8" s="6"/>
      <c r="G8" s="7">
        <v>100</v>
      </c>
      <c r="H8" s="7">
        <v>50</v>
      </c>
      <c r="I8" s="6"/>
      <c r="J8" s="6">
        <v>60</v>
      </c>
      <c r="K8" s="6">
        <v>50</v>
      </c>
      <c r="L8" s="6">
        <v>80</v>
      </c>
      <c r="N8" s="6">
        <v>80</v>
      </c>
      <c r="U8" s="7">
        <f>SUM(C8:T8)</f>
        <v>420</v>
      </c>
    </row>
    <row r="9" spans="1:21" s="7" customFormat="1" ht="15.5" x14ac:dyDescent="0.35">
      <c r="A9" s="5" t="s">
        <v>137</v>
      </c>
      <c r="B9" s="5" t="s">
        <v>4</v>
      </c>
      <c r="I9" s="6">
        <v>50</v>
      </c>
      <c r="J9" s="7">
        <v>80</v>
      </c>
      <c r="K9" s="6">
        <v>90</v>
      </c>
      <c r="L9" s="6">
        <v>50</v>
      </c>
      <c r="Q9" s="7">
        <v>60</v>
      </c>
      <c r="R9" s="7">
        <v>70</v>
      </c>
      <c r="U9" s="7">
        <f>SUM(C9:T9)</f>
        <v>400</v>
      </c>
    </row>
    <row r="10" spans="1:21" s="7" customFormat="1" ht="15.5" x14ac:dyDescent="0.35">
      <c r="A10" s="5" t="s">
        <v>81</v>
      </c>
      <c r="B10" s="5" t="s">
        <v>3</v>
      </c>
      <c r="G10" s="7">
        <v>80</v>
      </c>
      <c r="J10" s="7">
        <v>70</v>
      </c>
      <c r="L10" s="7">
        <v>90</v>
      </c>
      <c r="N10" s="7">
        <v>90</v>
      </c>
      <c r="U10" s="7">
        <f>SUM(C10:T10)</f>
        <v>330</v>
      </c>
    </row>
    <row r="11" spans="1:21" s="7" customFormat="1" ht="15.5" x14ac:dyDescent="0.35">
      <c r="A11" s="5" t="s">
        <v>69</v>
      </c>
      <c r="B11" s="5" t="s">
        <v>3</v>
      </c>
      <c r="C11" s="6"/>
      <c r="D11" s="6">
        <v>50</v>
      </c>
      <c r="E11" s="6"/>
      <c r="F11" s="6"/>
      <c r="G11" s="6"/>
      <c r="H11" s="6">
        <v>100</v>
      </c>
      <c r="K11" s="6">
        <v>40</v>
      </c>
      <c r="L11" s="6">
        <v>40</v>
      </c>
      <c r="M11" s="6"/>
      <c r="N11" s="6"/>
      <c r="O11" s="6"/>
      <c r="P11" s="6"/>
      <c r="Q11" s="6"/>
      <c r="R11" s="6">
        <v>60</v>
      </c>
      <c r="S11" s="6"/>
      <c r="T11" s="6"/>
      <c r="U11" s="6">
        <f>SUM(C11:T11)</f>
        <v>290</v>
      </c>
    </row>
    <row r="12" spans="1:21" s="7" customFormat="1" ht="15.5" x14ac:dyDescent="0.35">
      <c r="A12" s="8" t="s">
        <v>82</v>
      </c>
      <c r="B12" s="8" t="s">
        <v>28</v>
      </c>
      <c r="C12" s="6"/>
      <c r="D12" s="6">
        <v>100</v>
      </c>
      <c r="E12" s="6"/>
      <c r="F12" s="6"/>
      <c r="G12" s="6"/>
      <c r="H12" s="6"/>
      <c r="I12" s="7">
        <v>60</v>
      </c>
      <c r="J12" s="7">
        <v>30</v>
      </c>
      <c r="M12" s="7">
        <v>100</v>
      </c>
      <c r="U12" s="7">
        <f>SUM(C12:T12)</f>
        <v>290</v>
      </c>
    </row>
    <row r="13" spans="1:21" s="7" customFormat="1" ht="15.5" x14ac:dyDescent="0.35">
      <c r="A13" s="5" t="s">
        <v>88</v>
      </c>
      <c r="B13" s="5" t="s">
        <v>33</v>
      </c>
      <c r="C13" s="6">
        <v>95</v>
      </c>
      <c r="D13" s="6"/>
      <c r="E13" s="6"/>
      <c r="F13" s="6">
        <v>80</v>
      </c>
      <c r="G13" s="6">
        <v>40</v>
      </c>
      <c r="H13" s="6">
        <v>70</v>
      </c>
      <c r="I13" s="6"/>
      <c r="J13" s="6"/>
      <c r="U13" s="7">
        <f>SUM(C13:T13)</f>
        <v>285</v>
      </c>
    </row>
    <row r="14" spans="1:21" s="7" customFormat="1" ht="15.5" x14ac:dyDescent="0.35">
      <c r="A14" s="5" t="s">
        <v>152</v>
      </c>
      <c r="B14" s="5" t="s">
        <v>4</v>
      </c>
      <c r="L14" s="7">
        <v>30</v>
      </c>
      <c r="M14" s="6">
        <v>80</v>
      </c>
      <c r="N14" s="6"/>
      <c r="O14" s="6">
        <v>80</v>
      </c>
      <c r="P14" s="6"/>
      <c r="Q14" s="6">
        <v>50</v>
      </c>
      <c r="R14" s="6"/>
      <c r="S14" s="6"/>
      <c r="T14" s="6"/>
      <c r="U14" s="6">
        <f>SUM(C14:T14)</f>
        <v>240</v>
      </c>
    </row>
    <row r="15" spans="1:21" s="34" customFormat="1" ht="15.5" x14ac:dyDescent="0.35">
      <c r="A15" s="33" t="s">
        <v>53</v>
      </c>
      <c r="B15" s="33" t="s">
        <v>5</v>
      </c>
      <c r="J15" s="34">
        <v>50</v>
      </c>
      <c r="M15" s="37"/>
      <c r="N15" s="37"/>
      <c r="O15" s="37"/>
      <c r="P15" s="37"/>
      <c r="Q15" s="37"/>
      <c r="R15" s="37"/>
      <c r="S15" s="37"/>
      <c r="T15" s="37"/>
      <c r="U15" s="37">
        <f>SUM(C15:T15)</f>
        <v>50</v>
      </c>
    </row>
    <row r="16" spans="1:21" ht="15.5" x14ac:dyDescent="0.35">
      <c r="A16" s="47"/>
      <c r="B16" s="47"/>
      <c r="C16" s="28"/>
      <c r="D16" s="28"/>
      <c r="E16" s="28"/>
      <c r="F16" s="28"/>
      <c r="G16" s="28"/>
      <c r="H16" s="28"/>
      <c r="I16" s="29"/>
      <c r="J16" s="29"/>
      <c r="K16" s="29"/>
      <c r="L16" s="29"/>
      <c r="M16" s="28"/>
      <c r="N16" s="28"/>
      <c r="O16" s="28"/>
      <c r="P16" s="28"/>
      <c r="Q16" s="46"/>
      <c r="R16" s="28"/>
      <c r="U16">
        <f>SUM(C16:T16)</f>
        <v>0</v>
      </c>
    </row>
    <row r="17" spans="1:21" ht="15.5" x14ac:dyDescent="0.35">
      <c r="A17" s="47"/>
      <c r="B17" s="47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46"/>
      <c r="R17" s="28"/>
      <c r="U17">
        <f>SUM(C17:T17)</f>
        <v>0</v>
      </c>
    </row>
    <row r="18" spans="1:21" ht="15.5" x14ac:dyDescent="0.35">
      <c r="A18" s="47"/>
      <c r="B18" s="47"/>
      <c r="C18" s="28"/>
      <c r="D18" s="28"/>
      <c r="E18" s="28"/>
      <c r="F18" s="28"/>
      <c r="G18" s="28"/>
      <c r="H18" s="28"/>
      <c r="I18" s="29"/>
      <c r="J18" s="29"/>
      <c r="K18" s="28"/>
      <c r="L18" s="28"/>
      <c r="M18" s="28"/>
      <c r="N18" s="28"/>
      <c r="O18" s="28"/>
      <c r="P18" s="28"/>
      <c r="Q18" s="28"/>
      <c r="R18" s="28"/>
      <c r="U18">
        <f>SUM(C18:T18)</f>
        <v>0</v>
      </c>
    </row>
    <row r="19" spans="1:21" ht="15.5" x14ac:dyDescent="0.35">
      <c r="A19" s="47"/>
      <c r="B19" s="47"/>
      <c r="C19" s="28"/>
      <c r="D19" s="28"/>
      <c r="E19" s="28"/>
      <c r="F19" s="28"/>
      <c r="G19" s="28"/>
      <c r="H19" s="28"/>
      <c r="I19" s="28"/>
      <c r="J19" s="28"/>
      <c r="K19" s="29"/>
      <c r="L19" s="28"/>
      <c r="M19" s="28"/>
      <c r="N19" s="28"/>
      <c r="O19" s="28"/>
      <c r="P19" s="28"/>
      <c r="Q19" s="46"/>
      <c r="R19" s="28"/>
      <c r="U19">
        <f>SUM(C19:T19)</f>
        <v>0</v>
      </c>
    </row>
    <row r="20" spans="1:21" ht="15.5" x14ac:dyDescent="0.35">
      <c r="A20" s="47"/>
      <c r="B20" s="47"/>
      <c r="C20" s="28"/>
      <c r="D20" s="28"/>
      <c r="E20" s="28"/>
      <c r="F20" s="28"/>
      <c r="G20" s="28"/>
      <c r="H20" s="28"/>
      <c r="I20" s="29"/>
      <c r="J20" s="28"/>
      <c r="K20" s="29"/>
      <c r="L20" s="28"/>
      <c r="M20" s="29"/>
      <c r="N20" s="29"/>
      <c r="O20" s="29"/>
      <c r="P20" s="29"/>
      <c r="Q20" s="29"/>
      <c r="R20" s="29"/>
      <c r="S20" s="3"/>
      <c r="T20" s="3"/>
      <c r="U20" s="3">
        <f>SUM(C20:T20)</f>
        <v>0</v>
      </c>
    </row>
    <row r="21" spans="1:21" ht="15.5" x14ac:dyDescent="0.35">
      <c r="A21" s="47"/>
      <c r="B21" s="47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U21">
        <f>SUM(C21:T21)</f>
        <v>0</v>
      </c>
    </row>
    <row r="22" spans="1:21" ht="15.5" x14ac:dyDescent="0.35">
      <c r="A22" s="47"/>
      <c r="B22" s="47"/>
      <c r="C22" s="28"/>
      <c r="D22" s="28"/>
      <c r="E22" s="28"/>
      <c r="F22" s="28"/>
      <c r="G22" s="28"/>
      <c r="H22" s="28"/>
      <c r="I22" s="29"/>
      <c r="J22" s="29"/>
      <c r="K22" s="29"/>
      <c r="L22" s="29"/>
      <c r="M22" s="28"/>
      <c r="N22" s="28"/>
      <c r="O22" s="28"/>
      <c r="P22" s="28"/>
      <c r="Q22" s="28"/>
      <c r="R22" s="28"/>
      <c r="S22" s="3"/>
      <c r="T22" s="3"/>
      <c r="U22" s="3">
        <f>SUM(C22:T22)</f>
        <v>0</v>
      </c>
    </row>
    <row r="23" spans="1:21" ht="15.5" x14ac:dyDescent="0.35">
      <c r="A23" s="47"/>
      <c r="B23" s="47"/>
      <c r="C23" s="28"/>
      <c r="D23" s="28"/>
      <c r="E23" s="28"/>
      <c r="F23" s="28"/>
      <c r="G23" s="28"/>
      <c r="H23" s="28"/>
      <c r="I23" s="28"/>
      <c r="J23" s="28"/>
      <c r="K23" s="29"/>
      <c r="L23" s="29"/>
      <c r="M23" s="28"/>
      <c r="N23" s="28"/>
      <c r="O23" s="28"/>
      <c r="P23" s="28"/>
      <c r="Q23" s="46"/>
      <c r="R23" s="28"/>
      <c r="U23">
        <f>SUM(C23:T23)</f>
        <v>0</v>
      </c>
    </row>
    <row r="24" spans="1:21" ht="15.5" x14ac:dyDescent="0.35">
      <c r="A24" s="47"/>
      <c r="B24" s="47"/>
      <c r="C24" s="28"/>
      <c r="D24" s="28"/>
      <c r="E24" s="28"/>
      <c r="F24" s="28"/>
      <c r="G24" s="28"/>
      <c r="H24" s="28"/>
      <c r="I24" s="28"/>
      <c r="J24" s="28"/>
      <c r="K24" s="29"/>
      <c r="L24" s="28"/>
      <c r="M24" s="28"/>
      <c r="N24" s="28"/>
      <c r="O24" s="28"/>
      <c r="P24" s="28"/>
      <c r="Q24" s="28"/>
      <c r="R24" s="28"/>
    </row>
    <row r="25" spans="1:21" ht="15.5" x14ac:dyDescent="0.35">
      <c r="A25" s="47"/>
      <c r="B25" s="47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</row>
    <row r="26" spans="1:21" ht="15.5" x14ac:dyDescent="0.35">
      <c r="A26" s="47"/>
      <c r="B26" s="47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</row>
    <row r="27" spans="1:21" ht="15.5" x14ac:dyDescent="0.35">
      <c r="A27" s="47"/>
      <c r="B27" s="47"/>
      <c r="C27" s="29"/>
      <c r="D27" s="29"/>
      <c r="E27" s="29"/>
      <c r="F27" s="29"/>
      <c r="G27" s="28"/>
      <c r="H27" s="28"/>
      <c r="I27" s="29"/>
      <c r="J27" s="28"/>
      <c r="K27" s="29"/>
      <c r="L27" s="28"/>
      <c r="M27" s="29"/>
      <c r="N27" s="29"/>
      <c r="O27" s="29"/>
      <c r="P27" s="29"/>
      <c r="Q27" s="29"/>
      <c r="R27" s="29"/>
    </row>
    <row r="28" spans="1:21" ht="15.5" x14ac:dyDescent="0.35">
      <c r="A28" s="47"/>
      <c r="B28" s="47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</row>
    <row r="29" spans="1:21" ht="15.5" x14ac:dyDescent="0.35">
      <c r="A29" s="2"/>
      <c r="B29" s="2"/>
    </row>
  </sheetData>
  <sortState xmlns:xlrd2="http://schemas.microsoft.com/office/spreadsheetml/2017/richdata2" ref="A3:U23">
    <sortCondition descending="1" ref="U3:U23"/>
  </sortState>
  <mergeCells count="1">
    <mergeCell ref="A1:U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52597-63B4-4D8B-9C12-E3466B2392E9}">
  <dimension ref="A1:U58"/>
  <sheetViews>
    <sheetView topLeftCell="G27" workbookViewId="0">
      <selection activeCell="Q42" sqref="Q42"/>
    </sheetView>
  </sheetViews>
  <sheetFormatPr defaultRowHeight="14.5" x14ac:dyDescent="0.35"/>
  <cols>
    <col min="1" max="1" width="14.6328125" customWidth="1"/>
    <col min="3" max="9" width="8.7265625" customWidth="1"/>
    <col min="10" max="12" width="8.6328125" customWidth="1"/>
    <col min="13" max="13" width="10.453125" customWidth="1"/>
    <col min="14" max="14" width="11.6328125" customWidth="1"/>
    <col min="15" max="16" width="8.7265625" customWidth="1"/>
  </cols>
  <sheetData>
    <row r="1" spans="1:21" ht="15" x14ac:dyDescent="0.3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ht="15" x14ac:dyDescent="0.35">
      <c r="A2" s="1" t="s">
        <v>1</v>
      </c>
      <c r="B2" s="1" t="s">
        <v>2</v>
      </c>
      <c r="C2" s="1" t="s">
        <v>7</v>
      </c>
      <c r="D2" s="1" t="s">
        <v>7</v>
      </c>
      <c r="E2" s="1" t="s">
        <v>8</v>
      </c>
      <c r="F2" s="1" t="s">
        <v>8</v>
      </c>
      <c r="G2" s="1" t="s">
        <v>3</v>
      </c>
      <c r="H2" s="1" t="s">
        <v>3</v>
      </c>
      <c r="I2" s="1" t="s">
        <v>4</v>
      </c>
      <c r="J2" s="1" t="s">
        <v>4</v>
      </c>
      <c r="K2" s="1" t="s">
        <v>5</v>
      </c>
      <c r="L2" s="1" t="s">
        <v>5</v>
      </c>
      <c r="M2" s="1" t="s">
        <v>9</v>
      </c>
      <c r="N2" s="1" t="s">
        <v>9</v>
      </c>
      <c r="O2" s="1" t="s">
        <v>158</v>
      </c>
      <c r="P2" s="1" t="s">
        <v>158</v>
      </c>
      <c r="Q2" s="1" t="s">
        <v>170</v>
      </c>
      <c r="R2" s="1" t="s">
        <v>170</v>
      </c>
      <c r="S2" s="1"/>
      <c r="T2" s="1"/>
      <c r="U2" s="1" t="s">
        <v>6</v>
      </c>
    </row>
    <row r="3" spans="1:21" s="7" customFormat="1" ht="15.5" x14ac:dyDescent="0.35">
      <c r="A3" s="5" t="s">
        <v>32</v>
      </c>
      <c r="B3" s="5" t="s">
        <v>33</v>
      </c>
      <c r="C3" s="6">
        <v>100</v>
      </c>
      <c r="D3" s="6">
        <v>90</v>
      </c>
      <c r="E3" s="6">
        <v>60</v>
      </c>
      <c r="F3" s="6">
        <v>40</v>
      </c>
      <c r="G3" s="6">
        <v>90</v>
      </c>
      <c r="H3" s="6">
        <v>55</v>
      </c>
      <c r="I3" s="6">
        <v>100</v>
      </c>
      <c r="J3" s="6">
        <v>90</v>
      </c>
      <c r="K3" s="6">
        <v>90</v>
      </c>
      <c r="L3" s="6">
        <v>100</v>
      </c>
      <c r="M3" s="6">
        <v>100</v>
      </c>
      <c r="N3" s="6">
        <v>80</v>
      </c>
      <c r="O3" s="31">
        <v>90</v>
      </c>
      <c r="P3" s="31">
        <v>100</v>
      </c>
      <c r="Q3" s="31">
        <v>90</v>
      </c>
      <c r="R3" s="31">
        <v>100</v>
      </c>
      <c r="U3" s="7">
        <f>SUM(C3:T3)</f>
        <v>1375</v>
      </c>
    </row>
    <row r="4" spans="1:21" s="7" customFormat="1" ht="15.5" x14ac:dyDescent="0.35">
      <c r="A4" s="5" t="s">
        <v>23</v>
      </c>
      <c r="B4" s="5" t="s">
        <v>4</v>
      </c>
      <c r="C4" s="6">
        <v>80</v>
      </c>
      <c r="D4" s="6">
        <v>30</v>
      </c>
      <c r="E4" s="6">
        <v>50</v>
      </c>
      <c r="F4" s="6">
        <v>20</v>
      </c>
      <c r="H4" s="6">
        <v>80</v>
      </c>
      <c r="I4" s="6">
        <v>80</v>
      </c>
      <c r="J4" s="6">
        <v>70</v>
      </c>
      <c r="L4" s="6">
        <v>90</v>
      </c>
      <c r="M4" s="6">
        <v>20</v>
      </c>
      <c r="N4" s="6">
        <v>70</v>
      </c>
      <c r="O4" s="31">
        <v>70</v>
      </c>
      <c r="P4" s="31">
        <v>50</v>
      </c>
      <c r="Q4" s="31">
        <v>80</v>
      </c>
      <c r="R4" s="31">
        <v>10</v>
      </c>
      <c r="U4" s="7">
        <f>SUM(C4:T4)</f>
        <v>800</v>
      </c>
    </row>
    <row r="5" spans="1:21" s="7" customFormat="1" ht="15.5" x14ac:dyDescent="0.35">
      <c r="A5" s="12" t="s">
        <v>76</v>
      </c>
      <c r="B5" s="12" t="s">
        <v>4</v>
      </c>
      <c r="C5" s="6"/>
      <c r="D5" s="6"/>
      <c r="E5" s="6"/>
      <c r="F5" s="6">
        <v>90</v>
      </c>
      <c r="L5" s="7">
        <v>60</v>
      </c>
      <c r="M5" s="6">
        <v>60</v>
      </c>
      <c r="O5" s="31">
        <v>100</v>
      </c>
      <c r="P5" s="31">
        <v>90</v>
      </c>
      <c r="Q5" s="31">
        <v>100</v>
      </c>
      <c r="R5" s="31">
        <v>90</v>
      </c>
      <c r="U5" s="7">
        <f>SUM(C5:T5)</f>
        <v>590</v>
      </c>
    </row>
    <row r="6" spans="1:21" s="7" customFormat="1" ht="15.5" x14ac:dyDescent="0.35">
      <c r="A6" s="12" t="s">
        <v>79</v>
      </c>
      <c r="B6" s="12" t="s">
        <v>30</v>
      </c>
      <c r="C6" s="6"/>
      <c r="D6" s="6"/>
      <c r="E6" s="6">
        <v>90</v>
      </c>
      <c r="F6" s="6">
        <v>100</v>
      </c>
      <c r="H6" s="7">
        <v>100</v>
      </c>
      <c r="K6" s="7">
        <v>100</v>
      </c>
      <c r="L6" s="7">
        <v>70</v>
      </c>
      <c r="M6" s="7">
        <v>90</v>
      </c>
      <c r="U6" s="7">
        <f>SUM(C6:T6)</f>
        <v>550</v>
      </c>
    </row>
    <row r="7" spans="1:21" s="7" customFormat="1" ht="15.5" x14ac:dyDescent="0.35">
      <c r="A7" s="5" t="s">
        <v>74</v>
      </c>
      <c r="B7" s="5" t="s">
        <v>3</v>
      </c>
      <c r="C7" s="6"/>
      <c r="D7" s="6">
        <v>100</v>
      </c>
      <c r="E7" s="6">
        <v>100</v>
      </c>
      <c r="F7" s="6"/>
      <c r="H7" s="7">
        <v>70</v>
      </c>
      <c r="K7" s="7">
        <v>60</v>
      </c>
      <c r="L7" s="7">
        <v>45</v>
      </c>
      <c r="Q7" s="31">
        <v>70</v>
      </c>
      <c r="R7" s="31">
        <v>80</v>
      </c>
      <c r="U7" s="7">
        <f>SUM(C7:T7)</f>
        <v>525</v>
      </c>
    </row>
    <row r="8" spans="1:21" s="7" customFormat="1" ht="15.5" x14ac:dyDescent="0.35">
      <c r="A8" s="5" t="s">
        <v>34</v>
      </c>
      <c r="B8" s="5" t="s">
        <v>5</v>
      </c>
      <c r="C8" s="6"/>
      <c r="D8" s="6"/>
      <c r="E8" s="6">
        <v>20</v>
      </c>
      <c r="F8" s="6">
        <v>10</v>
      </c>
      <c r="G8" s="7">
        <v>60</v>
      </c>
      <c r="I8" s="6">
        <v>70</v>
      </c>
      <c r="J8" s="6">
        <v>100</v>
      </c>
      <c r="K8" s="6">
        <v>50</v>
      </c>
      <c r="L8" s="6">
        <v>10</v>
      </c>
      <c r="N8" s="6">
        <v>90</v>
      </c>
      <c r="O8" s="6">
        <v>20</v>
      </c>
      <c r="R8" s="7">
        <v>70</v>
      </c>
      <c r="U8" s="7">
        <f>SUM(C8:T8)</f>
        <v>500</v>
      </c>
    </row>
    <row r="9" spans="1:21" s="7" customFormat="1" ht="15.5" x14ac:dyDescent="0.35">
      <c r="A9" s="5" t="s">
        <v>62</v>
      </c>
      <c r="B9" s="5" t="s">
        <v>3</v>
      </c>
      <c r="C9" s="6">
        <v>70</v>
      </c>
      <c r="D9" s="6">
        <v>80</v>
      </c>
      <c r="E9" s="6">
        <v>40</v>
      </c>
      <c r="F9" s="6">
        <v>30</v>
      </c>
      <c r="G9" s="6">
        <v>80</v>
      </c>
      <c r="H9" s="6">
        <v>55</v>
      </c>
      <c r="J9" s="6">
        <v>10</v>
      </c>
      <c r="M9" s="6">
        <v>35</v>
      </c>
      <c r="N9" s="6">
        <v>20</v>
      </c>
      <c r="U9" s="7">
        <f>SUM(C9:T9)</f>
        <v>420</v>
      </c>
    </row>
    <row r="10" spans="1:21" s="7" customFormat="1" ht="15.5" x14ac:dyDescent="0.35">
      <c r="A10" s="12" t="s">
        <v>115</v>
      </c>
      <c r="B10" s="12" t="s">
        <v>4</v>
      </c>
      <c r="C10" s="13"/>
      <c r="D10" s="13"/>
      <c r="E10" s="13"/>
      <c r="F10" s="13"/>
      <c r="G10" s="13"/>
      <c r="H10" s="13"/>
      <c r="I10" s="13">
        <v>40</v>
      </c>
      <c r="J10" s="13">
        <v>60</v>
      </c>
      <c r="M10" s="6">
        <v>80</v>
      </c>
      <c r="N10" s="6">
        <v>100</v>
      </c>
      <c r="P10" s="7">
        <v>70</v>
      </c>
      <c r="R10" s="7">
        <v>20</v>
      </c>
      <c r="U10" s="7">
        <f>SUM(C10:T10)</f>
        <v>370</v>
      </c>
    </row>
    <row r="11" spans="1:21" s="7" customFormat="1" ht="15.5" x14ac:dyDescent="0.35">
      <c r="A11" s="5" t="s">
        <v>65</v>
      </c>
      <c r="B11" s="5" t="s">
        <v>5</v>
      </c>
      <c r="C11" s="6">
        <v>20</v>
      </c>
      <c r="D11" s="6">
        <v>70</v>
      </c>
      <c r="E11" s="6"/>
      <c r="F11" s="6"/>
      <c r="I11" s="7">
        <v>10</v>
      </c>
      <c r="J11" s="7">
        <v>40</v>
      </c>
      <c r="O11" s="31">
        <v>50</v>
      </c>
      <c r="P11" s="31">
        <v>40</v>
      </c>
      <c r="Q11" s="31"/>
      <c r="R11" s="31">
        <v>60</v>
      </c>
      <c r="U11" s="7">
        <f>SUM(C11:T11)</f>
        <v>290</v>
      </c>
    </row>
    <row r="12" spans="1:21" s="7" customFormat="1" ht="15.5" x14ac:dyDescent="0.35">
      <c r="A12" s="12" t="s">
        <v>98</v>
      </c>
      <c r="B12" s="12" t="s">
        <v>4</v>
      </c>
      <c r="C12" s="6"/>
      <c r="D12" s="6"/>
      <c r="E12" s="6"/>
      <c r="F12" s="6">
        <v>75</v>
      </c>
      <c r="G12" s="7">
        <v>20</v>
      </c>
      <c r="K12" s="7">
        <v>15</v>
      </c>
      <c r="O12" s="31">
        <v>60</v>
      </c>
      <c r="P12" s="31">
        <v>60</v>
      </c>
      <c r="Q12" s="31">
        <v>55</v>
      </c>
      <c r="R12" s="31"/>
      <c r="U12" s="7">
        <f>SUM(C12:T12)</f>
        <v>285</v>
      </c>
    </row>
    <row r="13" spans="1:21" s="7" customFormat="1" ht="15.5" x14ac:dyDescent="0.35">
      <c r="A13" s="12" t="s">
        <v>123</v>
      </c>
      <c r="B13" s="12" t="s">
        <v>3</v>
      </c>
      <c r="C13" s="6"/>
      <c r="D13" s="6"/>
      <c r="E13" s="6"/>
      <c r="F13" s="6"/>
      <c r="G13" s="7">
        <v>100</v>
      </c>
      <c r="H13" s="7">
        <v>90</v>
      </c>
      <c r="J13" s="7">
        <v>50</v>
      </c>
      <c r="O13" s="7">
        <v>30</v>
      </c>
      <c r="U13" s="7">
        <f>SUM(C13:T13)</f>
        <v>270</v>
      </c>
    </row>
    <row r="14" spans="1:21" s="7" customFormat="1" ht="15.5" x14ac:dyDescent="0.35">
      <c r="A14" s="12" t="s">
        <v>38</v>
      </c>
      <c r="B14" s="12" t="s">
        <v>33</v>
      </c>
      <c r="C14" s="19"/>
      <c r="D14" s="19"/>
      <c r="E14" s="19"/>
      <c r="F14" s="19"/>
      <c r="G14" s="13"/>
      <c r="H14" s="13"/>
      <c r="I14" s="13">
        <v>90</v>
      </c>
      <c r="J14" s="13"/>
      <c r="K14" s="7">
        <v>40</v>
      </c>
      <c r="N14" s="7">
        <v>10</v>
      </c>
      <c r="O14" s="7">
        <v>80</v>
      </c>
      <c r="R14" s="7">
        <v>40</v>
      </c>
      <c r="U14" s="7">
        <f>SUM(C14:T14)</f>
        <v>260</v>
      </c>
    </row>
    <row r="15" spans="1:21" s="34" customFormat="1" ht="15.5" x14ac:dyDescent="0.35">
      <c r="A15" s="33" t="s">
        <v>44</v>
      </c>
      <c r="B15" s="33" t="s">
        <v>5</v>
      </c>
      <c r="C15" s="37">
        <v>90</v>
      </c>
      <c r="D15" s="37">
        <v>40</v>
      </c>
      <c r="E15" s="37">
        <v>80</v>
      </c>
      <c r="F15" s="37"/>
      <c r="P15" s="34">
        <v>10</v>
      </c>
      <c r="Q15" s="34">
        <v>20</v>
      </c>
      <c r="U15" s="34">
        <f>SUM(C15:T15)</f>
        <v>240</v>
      </c>
    </row>
    <row r="16" spans="1:21" s="34" customFormat="1" ht="15.5" x14ac:dyDescent="0.35">
      <c r="A16" s="33" t="s">
        <v>63</v>
      </c>
      <c r="B16" s="33" t="s">
        <v>33</v>
      </c>
      <c r="C16" s="37">
        <v>55</v>
      </c>
      <c r="D16" s="37">
        <v>60</v>
      </c>
      <c r="E16" s="37"/>
      <c r="F16" s="37"/>
      <c r="H16" s="34">
        <v>40</v>
      </c>
      <c r="M16" s="37">
        <v>35</v>
      </c>
      <c r="N16" s="37">
        <v>50</v>
      </c>
      <c r="U16" s="34">
        <f>SUM(C16:T16)</f>
        <v>240</v>
      </c>
    </row>
    <row r="17" spans="1:21" ht="15.5" x14ac:dyDescent="0.35">
      <c r="A17" s="38" t="s">
        <v>142</v>
      </c>
      <c r="B17" s="38" t="s">
        <v>22</v>
      </c>
      <c r="C17" s="40"/>
      <c r="D17" s="40"/>
      <c r="E17" s="40"/>
      <c r="F17" s="40"/>
      <c r="G17" s="40"/>
      <c r="H17" s="40"/>
      <c r="I17" s="40"/>
      <c r="J17" s="40">
        <v>80</v>
      </c>
      <c r="K17" s="34">
        <v>80</v>
      </c>
      <c r="L17" s="34">
        <v>80</v>
      </c>
      <c r="M17" s="34"/>
      <c r="N17" s="34"/>
      <c r="O17" s="34"/>
      <c r="P17" s="34"/>
      <c r="Q17" s="34"/>
      <c r="R17" s="34"/>
      <c r="S17" s="34"/>
      <c r="T17" s="34"/>
      <c r="U17" s="34">
        <f>SUM(C17:T17)</f>
        <v>240</v>
      </c>
    </row>
    <row r="18" spans="1:21" ht="15.5" x14ac:dyDescent="0.35">
      <c r="A18" s="2" t="s">
        <v>21</v>
      </c>
      <c r="B18" s="2" t="s">
        <v>22</v>
      </c>
      <c r="C18" s="3">
        <v>30</v>
      </c>
      <c r="D18" s="3">
        <v>50</v>
      </c>
      <c r="E18" s="3"/>
      <c r="F18" s="3"/>
      <c r="O18" s="28">
        <v>10</v>
      </c>
      <c r="P18" s="28">
        <v>80</v>
      </c>
      <c r="Q18" s="28"/>
      <c r="R18" s="28"/>
      <c r="U18">
        <f>SUM(C18:T18)</f>
        <v>170</v>
      </c>
    </row>
    <row r="19" spans="1:21" ht="15.5" x14ac:dyDescent="0.35">
      <c r="A19" s="9" t="s">
        <v>132</v>
      </c>
      <c r="B19" s="9" t="s">
        <v>33</v>
      </c>
      <c r="C19" s="10"/>
      <c r="D19" s="10"/>
      <c r="E19" s="10"/>
      <c r="F19" s="10"/>
      <c r="G19" s="11"/>
      <c r="H19" s="11"/>
      <c r="I19" s="11">
        <v>55</v>
      </c>
      <c r="J19" s="11">
        <v>30</v>
      </c>
      <c r="K19">
        <v>70</v>
      </c>
      <c r="U19">
        <f>SUM(C19:T19)</f>
        <v>155</v>
      </c>
    </row>
    <row r="20" spans="1:21" ht="15.5" x14ac:dyDescent="0.35">
      <c r="A20" s="2" t="s">
        <v>109</v>
      </c>
      <c r="B20" s="2" t="s">
        <v>22</v>
      </c>
      <c r="C20" s="3"/>
      <c r="D20" s="3"/>
      <c r="E20" s="3">
        <v>70</v>
      </c>
      <c r="F20" s="3">
        <v>75</v>
      </c>
      <c r="U20">
        <f>SUM(C20:T20)</f>
        <v>145</v>
      </c>
    </row>
    <row r="21" spans="1:21" ht="15.5" x14ac:dyDescent="0.35">
      <c r="A21" s="9" t="s">
        <v>133</v>
      </c>
      <c r="B21" s="9" t="s">
        <v>4</v>
      </c>
      <c r="C21" s="11"/>
      <c r="D21" s="11"/>
      <c r="E21" s="11"/>
      <c r="F21" s="11"/>
      <c r="G21" s="11"/>
      <c r="H21" s="11"/>
      <c r="I21" s="11">
        <v>25</v>
      </c>
      <c r="J21" s="11"/>
      <c r="M21" s="3">
        <v>70</v>
      </c>
      <c r="N21" s="3">
        <v>40</v>
      </c>
      <c r="U21">
        <f>SUM(C21:T21)</f>
        <v>135</v>
      </c>
    </row>
    <row r="22" spans="1:21" ht="15.5" x14ac:dyDescent="0.35">
      <c r="A22" s="9" t="s">
        <v>64</v>
      </c>
      <c r="B22" s="9" t="s">
        <v>28</v>
      </c>
      <c r="C22" s="3">
        <v>55</v>
      </c>
      <c r="D22" s="3">
        <v>20</v>
      </c>
      <c r="E22" s="3"/>
      <c r="F22" s="3"/>
      <c r="I22">
        <v>55</v>
      </c>
      <c r="U22">
        <f>SUM(C22:T22)</f>
        <v>130</v>
      </c>
    </row>
    <row r="23" spans="1:21" ht="15.5" x14ac:dyDescent="0.35">
      <c r="A23" s="2" t="s">
        <v>84</v>
      </c>
      <c r="B23" s="2" t="s">
        <v>5</v>
      </c>
      <c r="L23">
        <v>20</v>
      </c>
      <c r="N23">
        <v>60</v>
      </c>
      <c r="R23">
        <v>50</v>
      </c>
      <c r="U23">
        <f>SUM(C23:T23)</f>
        <v>130</v>
      </c>
    </row>
    <row r="24" spans="1:21" ht="15.5" x14ac:dyDescent="0.35">
      <c r="A24" s="2" t="s">
        <v>94</v>
      </c>
      <c r="B24" s="2" t="s">
        <v>4</v>
      </c>
      <c r="C24" s="3"/>
      <c r="D24" s="3">
        <v>10</v>
      </c>
      <c r="E24" s="3">
        <v>30</v>
      </c>
      <c r="F24" s="3"/>
      <c r="H24">
        <v>20</v>
      </c>
      <c r="M24">
        <v>50</v>
      </c>
      <c r="U24">
        <f>SUM(C24:T24)</f>
        <v>110</v>
      </c>
    </row>
    <row r="25" spans="1:21" ht="31" x14ac:dyDescent="0.35">
      <c r="A25" s="4" t="s">
        <v>49</v>
      </c>
      <c r="B25" s="4" t="s">
        <v>28</v>
      </c>
      <c r="C25" s="3">
        <v>10</v>
      </c>
      <c r="D25" s="3"/>
      <c r="E25" s="3"/>
      <c r="F25" s="3"/>
      <c r="G25">
        <v>70</v>
      </c>
      <c r="K25">
        <v>30</v>
      </c>
      <c r="U25">
        <f>SUM(C25:T25)</f>
        <v>110</v>
      </c>
    </row>
    <row r="26" spans="1:21" ht="15.5" x14ac:dyDescent="0.35">
      <c r="A26" s="9" t="s">
        <v>110</v>
      </c>
      <c r="B26" s="9" t="s">
        <v>4</v>
      </c>
      <c r="C26" s="3"/>
      <c r="D26" s="3"/>
      <c r="E26" s="3"/>
      <c r="F26" s="3">
        <v>60</v>
      </c>
      <c r="H26">
        <v>30</v>
      </c>
      <c r="K26">
        <v>15</v>
      </c>
      <c r="U26">
        <f>SUM(C26:T26)</f>
        <v>105</v>
      </c>
    </row>
    <row r="27" spans="1:21" ht="15.5" x14ac:dyDescent="0.35">
      <c r="A27" s="9" t="s">
        <v>135</v>
      </c>
      <c r="B27" s="9" t="s">
        <v>4</v>
      </c>
      <c r="C27" s="11"/>
      <c r="D27" s="11"/>
      <c r="E27" s="11"/>
      <c r="F27" s="11"/>
      <c r="G27" s="11"/>
      <c r="H27" s="11"/>
      <c r="I27" s="11"/>
      <c r="J27" s="11">
        <v>20</v>
      </c>
      <c r="Q27" s="42">
        <v>55</v>
      </c>
      <c r="R27" s="42">
        <v>30</v>
      </c>
      <c r="U27">
        <f>SUM(C27:T27)</f>
        <v>105</v>
      </c>
    </row>
    <row r="28" spans="1:21" ht="15.5" x14ac:dyDescent="0.35">
      <c r="A28" s="9" t="s">
        <v>102</v>
      </c>
      <c r="B28" s="9" t="s">
        <v>33</v>
      </c>
      <c r="C28" s="3"/>
      <c r="D28" s="3"/>
      <c r="E28" s="3"/>
      <c r="F28" s="3"/>
      <c r="G28">
        <v>40</v>
      </c>
      <c r="N28">
        <v>30</v>
      </c>
      <c r="P28">
        <v>20</v>
      </c>
      <c r="U28">
        <f>SUM(C28:T28)</f>
        <v>90</v>
      </c>
    </row>
    <row r="29" spans="1:21" ht="15.5" x14ac:dyDescent="0.35">
      <c r="A29" s="2" t="s">
        <v>43</v>
      </c>
      <c r="B29" s="2" t="s">
        <v>4</v>
      </c>
      <c r="C29" s="10"/>
      <c r="D29" s="10"/>
      <c r="E29" s="10"/>
      <c r="F29" s="10"/>
      <c r="G29" s="10"/>
      <c r="H29" s="10"/>
      <c r="I29" s="10"/>
      <c r="J29" s="10"/>
      <c r="K29" s="3"/>
      <c r="L29" s="3"/>
      <c r="M29" s="3">
        <v>10</v>
      </c>
      <c r="N29" s="3"/>
      <c r="O29">
        <v>40</v>
      </c>
      <c r="Q29">
        <v>5</v>
      </c>
      <c r="U29">
        <f>SUM(C29:T29)</f>
        <v>55</v>
      </c>
    </row>
    <row r="30" spans="1:21" ht="15.5" x14ac:dyDescent="0.35">
      <c r="A30" s="2" t="s">
        <v>24</v>
      </c>
      <c r="B30" s="2" t="s">
        <v>5</v>
      </c>
      <c r="C30" s="3"/>
      <c r="D30" s="3"/>
      <c r="E30" s="3">
        <v>10</v>
      </c>
      <c r="F30" s="3"/>
      <c r="L30">
        <v>45</v>
      </c>
      <c r="U30">
        <f>SUM(C30:T30)</f>
        <v>55</v>
      </c>
    </row>
    <row r="31" spans="1:21" ht="15.5" x14ac:dyDescent="0.35">
      <c r="A31" s="14" t="s">
        <v>134</v>
      </c>
      <c r="B31" s="14" t="s">
        <v>28</v>
      </c>
      <c r="C31" s="10"/>
      <c r="D31" s="10"/>
      <c r="E31" s="10"/>
      <c r="F31" s="10"/>
      <c r="G31" s="11"/>
      <c r="H31" s="11"/>
      <c r="I31" s="11">
        <v>25</v>
      </c>
      <c r="J31" s="11"/>
      <c r="L31">
        <v>30</v>
      </c>
      <c r="U31">
        <f>SUM(C31:T31)</f>
        <v>55</v>
      </c>
    </row>
    <row r="32" spans="1:21" ht="15.5" x14ac:dyDescent="0.35">
      <c r="A32" s="9" t="s">
        <v>111</v>
      </c>
      <c r="B32" s="9" t="s">
        <v>4</v>
      </c>
      <c r="C32" s="3"/>
      <c r="D32" s="3"/>
      <c r="E32" s="3"/>
      <c r="F32" s="3">
        <v>50</v>
      </c>
      <c r="U32">
        <f>SUM(C32:T32)</f>
        <v>50</v>
      </c>
    </row>
    <row r="33" spans="1:21" ht="15.5" x14ac:dyDescent="0.35">
      <c r="A33" s="9" t="s">
        <v>124</v>
      </c>
      <c r="B33" s="9" t="s">
        <v>3</v>
      </c>
      <c r="C33" s="3"/>
      <c r="D33" s="3"/>
      <c r="E33" s="3"/>
      <c r="F33" s="3"/>
      <c r="G33">
        <v>50</v>
      </c>
      <c r="U33">
        <f>SUM(C33:T33)</f>
        <v>50</v>
      </c>
    </row>
    <row r="34" spans="1:21" ht="15.5" x14ac:dyDescent="0.35">
      <c r="A34" s="2" t="s">
        <v>46</v>
      </c>
      <c r="B34" s="2" t="s">
        <v>3</v>
      </c>
      <c r="C34" s="3">
        <v>40</v>
      </c>
      <c r="D34" s="3"/>
      <c r="E34" s="3"/>
      <c r="F34" s="3"/>
      <c r="U34">
        <f>SUM(C34:T34)</f>
        <v>40</v>
      </c>
    </row>
    <row r="35" spans="1:21" ht="15.5" x14ac:dyDescent="0.35">
      <c r="A35" s="47" t="s">
        <v>167</v>
      </c>
      <c r="B35" s="47" t="s">
        <v>4</v>
      </c>
      <c r="C35" s="35"/>
      <c r="D35" s="35"/>
      <c r="E35" s="35"/>
      <c r="F35" s="35"/>
      <c r="G35" s="35"/>
      <c r="H35" s="35"/>
      <c r="I35" s="35"/>
      <c r="J35" s="35"/>
      <c r="K35" s="29"/>
      <c r="L35" s="29"/>
      <c r="M35" s="29"/>
      <c r="N35" s="29"/>
      <c r="O35" s="28"/>
      <c r="P35" s="28"/>
      <c r="Q35" s="42">
        <v>40</v>
      </c>
      <c r="R35" s="28"/>
      <c r="U35">
        <f>SUM(C35:T35)</f>
        <v>40</v>
      </c>
    </row>
    <row r="36" spans="1:21" ht="15.5" x14ac:dyDescent="0.35">
      <c r="A36" s="47" t="s">
        <v>168</v>
      </c>
      <c r="B36" s="47" t="s">
        <v>5</v>
      </c>
      <c r="C36" s="35"/>
      <c r="D36" s="35"/>
      <c r="E36" s="35"/>
      <c r="F36" s="35"/>
      <c r="G36" s="35"/>
      <c r="H36" s="35"/>
      <c r="I36" s="35"/>
      <c r="J36" s="35"/>
      <c r="K36" s="29"/>
      <c r="L36" s="29"/>
      <c r="M36" s="29"/>
      <c r="N36" s="29"/>
      <c r="O36" s="28"/>
      <c r="P36" s="28"/>
      <c r="Q36" s="42">
        <v>30</v>
      </c>
      <c r="R36" s="28"/>
      <c r="U36">
        <f>SUM(C36:T36)</f>
        <v>30</v>
      </c>
    </row>
    <row r="37" spans="1:21" ht="15.5" x14ac:dyDescent="0.35">
      <c r="A37" s="26" t="s">
        <v>166</v>
      </c>
      <c r="B37" s="27" t="s">
        <v>5</v>
      </c>
      <c r="C37" s="35"/>
      <c r="D37" s="35"/>
      <c r="E37" s="35"/>
      <c r="F37" s="35"/>
      <c r="G37" s="35"/>
      <c r="H37" s="35"/>
      <c r="I37" s="35"/>
      <c r="J37" s="35"/>
      <c r="K37" s="29"/>
      <c r="L37" s="29"/>
      <c r="M37" s="29"/>
      <c r="N37" s="29"/>
      <c r="O37" s="28"/>
      <c r="P37" s="28">
        <v>30</v>
      </c>
      <c r="Q37" s="28"/>
      <c r="R37" s="28"/>
      <c r="U37">
        <f>SUM(C37:T37)</f>
        <v>30</v>
      </c>
    </row>
    <row r="38" spans="1:21" ht="15.5" x14ac:dyDescent="0.35">
      <c r="A38" s="9" t="s">
        <v>125</v>
      </c>
      <c r="B38" s="9" t="s">
        <v>5</v>
      </c>
      <c r="C38" s="3"/>
      <c r="D38" s="3"/>
      <c r="E38" s="3"/>
      <c r="F38" s="3"/>
      <c r="G38">
        <v>30</v>
      </c>
      <c r="U38">
        <f>SUM(C38:T38)</f>
        <v>30</v>
      </c>
    </row>
    <row r="39" spans="1:21" ht="15.5" x14ac:dyDescent="0.35">
      <c r="A39" s="9" t="s">
        <v>75</v>
      </c>
      <c r="B39" s="9" t="s">
        <v>5</v>
      </c>
      <c r="H39">
        <v>10</v>
      </c>
      <c r="U39">
        <f>SUM(C39:T39)</f>
        <v>10</v>
      </c>
    </row>
    <row r="40" spans="1:21" ht="15.5" x14ac:dyDescent="0.35">
      <c r="A40" s="9" t="s">
        <v>126</v>
      </c>
      <c r="B40" s="9" t="s">
        <v>30</v>
      </c>
      <c r="C40" s="3"/>
      <c r="D40" s="3"/>
      <c r="E40" s="3"/>
      <c r="F40" s="3"/>
      <c r="G40">
        <v>10</v>
      </c>
      <c r="U40">
        <f>SUM(C40:T40)</f>
        <v>10</v>
      </c>
    </row>
    <row r="41" spans="1:21" ht="15.5" x14ac:dyDescent="0.35">
      <c r="A41" s="47" t="s">
        <v>104</v>
      </c>
      <c r="B41" s="47" t="s">
        <v>5</v>
      </c>
      <c r="C41" s="35"/>
      <c r="D41" s="35"/>
      <c r="E41" s="35"/>
      <c r="F41" s="35"/>
      <c r="G41" s="35"/>
      <c r="H41" s="35"/>
      <c r="I41" s="35"/>
      <c r="J41" s="35"/>
      <c r="K41" s="29"/>
      <c r="L41" s="29"/>
      <c r="M41" s="28"/>
      <c r="N41" s="29"/>
      <c r="O41" s="28"/>
      <c r="P41" s="28"/>
      <c r="Q41" s="42">
        <v>5</v>
      </c>
      <c r="R41" s="28"/>
      <c r="U41">
        <f>SUM(C41:T41)</f>
        <v>5</v>
      </c>
    </row>
    <row r="42" spans="1:21" ht="15.5" x14ac:dyDescent="0.35">
      <c r="A42" s="47"/>
      <c r="B42" s="47"/>
      <c r="C42" s="35"/>
      <c r="D42" s="35"/>
      <c r="E42" s="35"/>
      <c r="F42" s="35"/>
      <c r="G42" s="35"/>
      <c r="H42" s="35"/>
      <c r="I42" s="35"/>
      <c r="J42" s="35"/>
      <c r="K42" s="29"/>
      <c r="L42" s="29"/>
      <c r="M42" s="29"/>
      <c r="N42" s="29"/>
      <c r="O42" s="28"/>
      <c r="P42" s="28"/>
      <c r="Q42" s="28"/>
      <c r="R42" s="42"/>
      <c r="U42">
        <f>SUM(C42:T42)</f>
        <v>0</v>
      </c>
    </row>
    <row r="43" spans="1:21" ht="15.5" x14ac:dyDescent="0.35">
      <c r="A43" s="47"/>
      <c r="B43" s="47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8"/>
      <c r="P43" s="28"/>
      <c r="Q43" s="28"/>
      <c r="R43" s="28"/>
      <c r="U43">
        <f>SUM(C43:T43)</f>
        <v>0</v>
      </c>
    </row>
    <row r="44" spans="1:21" ht="15.5" x14ac:dyDescent="0.35">
      <c r="A44" s="47"/>
      <c r="B44" s="47"/>
      <c r="C44" s="35"/>
      <c r="D44" s="35"/>
      <c r="E44" s="35"/>
      <c r="F44" s="35"/>
      <c r="G44" s="35"/>
      <c r="H44" s="35"/>
      <c r="I44" s="35"/>
      <c r="J44" s="35"/>
      <c r="K44" s="29"/>
      <c r="L44" s="29"/>
      <c r="M44" s="29"/>
      <c r="N44" s="29"/>
      <c r="O44" s="28"/>
      <c r="P44" s="28"/>
      <c r="Q44" s="42"/>
      <c r="R44" s="28"/>
      <c r="U44">
        <f>SUM(C44:T44)</f>
        <v>0</v>
      </c>
    </row>
    <row r="45" spans="1:21" ht="15.5" x14ac:dyDescent="0.35">
      <c r="A45" s="47"/>
      <c r="B45" s="47"/>
      <c r="C45" s="35"/>
      <c r="D45" s="35"/>
      <c r="E45" s="35"/>
      <c r="F45" s="35"/>
      <c r="G45" s="35"/>
      <c r="H45" s="35"/>
      <c r="I45" s="35"/>
      <c r="J45" s="35"/>
      <c r="K45" s="29"/>
      <c r="L45" s="29"/>
      <c r="M45" s="29"/>
      <c r="N45" s="29"/>
      <c r="O45" s="28"/>
      <c r="P45" s="28"/>
      <c r="Q45" s="42"/>
      <c r="R45" s="28"/>
      <c r="U45">
        <f>SUM(C45:T45)</f>
        <v>0</v>
      </c>
    </row>
    <row r="46" spans="1:21" ht="15.5" x14ac:dyDescent="0.35">
      <c r="A46" s="47"/>
      <c r="B46" s="47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U46">
        <f>SUM(C46:T46)</f>
        <v>0</v>
      </c>
    </row>
    <row r="47" spans="1:21" ht="15.5" x14ac:dyDescent="0.35">
      <c r="A47" s="47"/>
      <c r="B47" s="47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8"/>
      <c r="P47" s="28"/>
      <c r="Q47" s="28"/>
      <c r="R47" s="28"/>
      <c r="U47">
        <f>SUM(C47:T47)</f>
        <v>0</v>
      </c>
    </row>
    <row r="48" spans="1:21" ht="15.5" x14ac:dyDescent="0.35">
      <c r="A48" s="47"/>
      <c r="B48" s="47"/>
      <c r="C48" s="35"/>
      <c r="D48" s="35"/>
      <c r="E48" s="35"/>
      <c r="F48" s="35"/>
      <c r="G48" s="35"/>
      <c r="H48" s="35"/>
      <c r="I48" s="35"/>
      <c r="J48" s="35"/>
      <c r="K48" s="29"/>
      <c r="L48" s="29"/>
      <c r="M48" s="29"/>
      <c r="N48" s="29"/>
      <c r="O48" s="28"/>
      <c r="P48" s="28"/>
      <c r="Q48" s="28"/>
      <c r="R48" s="42"/>
      <c r="U48">
        <f>SUM(C48:T48)</f>
        <v>0</v>
      </c>
    </row>
    <row r="49" spans="1:21" ht="15.5" x14ac:dyDescent="0.35">
      <c r="A49" s="47"/>
      <c r="B49" s="47"/>
      <c r="C49" s="35"/>
      <c r="D49" s="35"/>
      <c r="E49" s="35"/>
      <c r="F49" s="35"/>
      <c r="G49" s="35"/>
      <c r="H49" s="35"/>
      <c r="I49" s="35"/>
      <c r="J49" s="35"/>
      <c r="K49" s="29"/>
      <c r="L49" s="29"/>
      <c r="M49" s="29"/>
      <c r="N49" s="29"/>
      <c r="O49" s="28"/>
      <c r="P49" s="28"/>
      <c r="Q49" s="42"/>
      <c r="R49" s="42"/>
      <c r="U49">
        <f>SUM(C49:T49)</f>
        <v>0</v>
      </c>
    </row>
    <row r="50" spans="1:21" ht="15.5" x14ac:dyDescent="0.35">
      <c r="A50" s="47"/>
      <c r="B50" s="47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8"/>
      <c r="P50" s="28"/>
      <c r="Q50" s="28"/>
      <c r="R50" s="42"/>
      <c r="U50">
        <f>SUM(C50:T50)</f>
        <v>0</v>
      </c>
    </row>
    <row r="51" spans="1:21" ht="15.5" x14ac:dyDescent="0.35">
      <c r="A51" s="47"/>
      <c r="B51" s="47"/>
      <c r="C51" s="35"/>
      <c r="D51" s="35"/>
      <c r="E51" s="35"/>
      <c r="F51" s="35"/>
      <c r="G51" s="35"/>
      <c r="H51" s="35"/>
      <c r="I51" s="35"/>
      <c r="J51" s="35"/>
      <c r="K51" s="29"/>
      <c r="L51" s="29"/>
      <c r="M51" s="29"/>
      <c r="N51" s="29"/>
      <c r="O51" s="28"/>
      <c r="P51" s="28"/>
      <c r="Q51" s="28"/>
      <c r="R51" s="42"/>
      <c r="U51">
        <f>SUM(C51:T51)</f>
        <v>0</v>
      </c>
    </row>
    <row r="52" spans="1:21" ht="15.5" x14ac:dyDescent="0.35">
      <c r="A52" s="47"/>
      <c r="B52" s="47"/>
      <c r="C52" s="35"/>
      <c r="D52" s="35"/>
      <c r="E52" s="35"/>
      <c r="F52" s="35"/>
      <c r="G52" s="35"/>
      <c r="H52" s="35"/>
      <c r="I52" s="35"/>
      <c r="J52" s="35"/>
      <c r="K52" s="29"/>
      <c r="L52" s="29"/>
      <c r="M52" s="29"/>
      <c r="N52" s="29"/>
      <c r="O52" s="28"/>
      <c r="P52" s="28"/>
      <c r="Q52" s="42"/>
      <c r="R52" s="28"/>
      <c r="U52">
        <f>SUM(C52:T52)</f>
        <v>0</v>
      </c>
    </row>
    <row r="53" spans="1:21" ht="15.5" x14ac:dyDescent="0.35">
      <c r="A53" s="47"/>
      <c r="B53" s="47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8"/>
      <c r="P53" s="28"/>
      <c r="Q53" s="28"/>
      <c r="R53" s="42"/>
      <c r="U53">
        <f>SUM(C53:T53)</f>
        <v>0</v>
      </c>
    </row>
    <row r="54" spans="1:21" ht="15.5" x14ac:dyDescent="0.35">
      <c r="A54" s="47"/>
      <c r="B54" s="47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42"/>
      <c r="U54">
        <f t="shared" ref="U51:U58" si="0">SUM(C54:T54)</f>
        <v>0</v>
      </c>
    </row>
    <row r="55" spans="1:21" ht="15.5" x14ac:dyDescent="0.35">
      <c r="A55" s="47"/>
      <c r="B55" s="47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8"/>
      <c r="P55" s="28"/>
      <c r="Q55" s="28"/>
      <c r="R55" s="28"/>
      <c r="U55">
        <f t="shared" si="0"/>
        <v>0</v>
      </c>
    </row>
    <row r="56" spans="1:21" ht="15.5" x14ac:dyDescent="0.35">
      <c r="A56" s="47"/>
      <c r="B56" s="47"/>
      <c r="C56" s="35"/>
      <c r="D56" s="35"/>
      <c r="E56" s="35"/>
      <c r="F56" s="35"/>
      <c r="G56" s="35"/>
      <c r="H56" s="35"/>
      <c r="I56" s="35"/>
      <c r="J56" s="35"/>
      <c r="K56" s="29"/>
      <c r="L56" s="29"/>
      <c r="M56" s="29"/>
      <c r="N56" s="29"/>
      <c r="O56" s="28"/>
      <c r="P56" s="28"/>
      <c r="Q56" s="28"/>
      <c r="R56" s="28"/>
      <c r="U56">
        <f t="shared" si="0"/>
        <v>0</v>
      </c>
    </row>
    <row r="57" spans="1:21" ht="15.5" x14ac:dyDescent="0.35">
      <c r="A57" s="47"/>
      <c r="B57" s="47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8"/>
      <c r="P57" s="28"/>
      <c r="Q57" s="28"/>
      <c r="R57" s="28"/>
      <c r="U57">
        <f t="shared" si="0"/>
        <v>0</v>
      </c>
    </row>
    <row r="58" spans="1:21" ht="15.5" x14ac:dyDescent="0.35">
      <c r="A58" s="47"/>
      <c r="B58" s="47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8"/>
      <c r="P58" s="28"/>
      <c r="Q58" s="28"/>
      <c r="R58" s="42"/>
      <c r="U58">
        <f t="shared" si="0"/>
        <v>0</v>
      </c>
    </row>
  </sheetData>
  <sortState xmlns:xlrd2="http://schemas.microsoft.com/office/spreadsheetml/2017/richdata2" ref="A3:U53">
    <sortCondition descending="1" ref="U3:U53"/>
  </sortState>
  <mergeCells count="1">
    <mergeCell ref="A1:U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BCEFE-F1B7-4A7B-AD1B-DB32E5DCF392}">
  <dimension ref="A1:U66"/>
  <sheetViews>
    <sheetView workbookViewId="0">
      <selection activeCell="I15" sqref="I15"/>
    </sheetView>
  </sheetViews>
  <sheetFormatPr defaultRowHeight="14.5" x14ac:dyDescent="0.35"/>
  <cols>
    <col min="1" max="1" width="16.453125" customWidth="1"/>
    <col min="2" max="8" width="8.7265625" customWidth="1"/>
    <col min="9" max="12" width="8.6328125" customWidth="1"/>
    <col min="13" max="13" width="11.6328125" customWidth="1"/>
    <col min="14" max="14" width="11.7265625" customWidth="1"/>
    <col min="15" max="16" width="8.7265625" customWidth="1"/>
  </cols>
  <sheetData>
    <row r="1" spans="1:21" ht="15" x14ac:dyDescent="0.35">
      <c r="A1" s="25" t="s">
        <v>14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ht="15" x14ac:dyDescent="0.35">
      <c r="A2" s="1" t="s">
        <v>1</v>
      </c>
      <c r="B2" s="1" t="s">
        <v>2</v>
      </c>
      <c r="C2" s="1" t="s">
        <v>7</v>
      </c>
      <c r="D2" s="1" t="s">
        <v>7</v>
      </c>
      <c r="E2" s="1" t="s">
        <v>8</v>
      </c>
      <c r="F2" s="1" t="s">
        <v>8</v>
      </c>
      <c r="G2" s="1" t="s">
        <v>3</v>
      </c>
      <c r="H2" s="1" t="s">
        <v>3</v>
      </c>
      <c r="I2" s="1" t="s">
        <v>4</v>
      </c>
      <c r="J2" s="1" t="s">
        <v>4</v>
      </c>
      <c r="K2" s="1" t="s">
        <v>5</v>
      </c>
      <c r="L2" s="1" t="s">
        <v>5</v>
      </c>
      <c r="M2" s="1" t="s">
        <v>9</v>
      </c>
      <c r="N2" s="1" t="s">
        <v>9</v>
      </c>
      <c r="O2" s="1" t="s">
        <v>158</v>
      </c>
      <c r="P2" s="1" t="s">
        <v>158</v>
      </c>
      <c r="Q2" s="1" t="s">
        <v>170</v>
      </c>
      <c r="R2" s="1" t="s">
        <v>170</v>
      </c>
      <c r="S2" s="1"/>
      <c r="T2" s="1"/>
      <c r="U2" s="1" t="s">
        <v>6</v>
      </c>
    </row>
    <row r="3" spans="1:21" s="31" customFormat="1" ht="15.5" x14ac:dyDescent="0.35">
      <c r="A3" s="43" t="s">
        <v>66</v>
      </c>
      <c r="B3" s="43" t="s">
        <v>4</v>
      </c>
      <c r="C3" s="44">
        <v>80</v>
      </c>
      <c r="D3" s="44">
        <v>70</v>
      </c>
      <c r="E3" s="44"/>
      <c r="F3" s="44">
        <v>100</v>
      </c>
      <c r="G3" s="44">
        <v>80</v>
      </c>
      <c r="I3" s="44">
        <v>90</v>
      </c>
      <c r="L3" s="31">
        <v>40</v>
      </c>
      <c r="M3" s="31">
        <v>80</v>
      </c>
      <c r="N3" s="31">
        <v>80</v>
      </c>
      <c r="O3" s="31">
        <v>80</v>
      </c>
      <c r="Q3" s="31">
        <v>90</v>
      </c>
      <c r="U3" s="31">
        <f>SUM(C3:T3)</f>
        <v>790</v>
      </c>
    </row>
    <row r="4" spans="1:21" s="31" customFormat="1" ht="15.5" x14ac:dyDescent="0.35">
      <c r="A4" s="43" t="s">
        <v>112</v>
      </c>
      <c r="B4" s="43" t="s">
        <v>5</v>
      </c>
      <c r="C4" s="44"/>
      <c r="D4" s="44"/>
      <c r="E4" s="44">
        <v>100</v>
      </c>
      <c r="F4" s="44"/>
      <c r="I4" s="31">
        <v>100</v>
      </c>
      <c r="J4" s="31">
        <v>100</v>
      </c>
      <c r="L4" s="31">
        <v>100</v>
      </c>
      <c r="M4" s="31">
        <v>90</v>
      </c>
      <c r="O4" s="31">
        <v>70</v>
      </c>
      <c r="P4" s="31">
        <v>90</v>
      </c>
      <c r="U4" s="31">
        <f>SUM(C4:T4)</f>
        <v>650</v>
      </c>
    </row>
    <row r="5" spans="1:21" s="31" customFormat="1" ht="15.5" x14ac:dyDescent="0.35">
      <c r="A5" s="43" t="s">
        <v>62</v>
      </c>
      <c r="B5" s="43" t="s">
        <v>3</v>
      </c>
      <c r="C5" s="44">
        <v>90</v>
      </c>
      <c r="D5" s="44">
        <v>40</v>
      </c>
      <c r="E5" s="44"/>
      <c r="F5" s="44"/>
      <c r="G5" s="31">
        <v>70</v>
      </c>
      <c r="H5" s="44">
        <v>60</v>
      </c>
      <c r="I5" s="44">
        <v>80</v>
      </c>
      <c r="J5" s="44">
        <v>70</v>
      </c>
      <c r="K5" s="44">
        <v>100</v>
      </c>
      <c r="O5" s="31">
        <v>60</v>
      </c>
      <c r="Q5" s="31">
        <v>70</v>
      </c>
      <c r="U5" s="31">
        <f>SUM(C5:T5)</f>
        <v>640</v>
      </c>
    </row>
    <row r="6" spans="1:21" s="31" customFormat="1" ht="15.5" x14ac:dyDescent="0.35">
      <c r="A6" s="43" t="s">
        <v>79</v>
      </c>
      <c r="B6" s="43" t="s">
        <v>30</v>
      </c>
      <c r="C6" s="44"/>
      <c r="D6" s="44">
        <v>50</v>
      </c>
      <c r="E6" s="44">
        <v>70</v>
      </c>
      <c r="F6" s="44"/>
      <c r="G6" s="31">
        <v>100</v>
      </c>
      <c r="K6" s="31">
        <v>40</v>
      </c>
      <c r="L6" s="31">
        <v>85</v>
      </c>
      <c r="M6" s="31">
        <v>100</v>
      </c>
      <c r="P6" s="31">
        <v>70</v>
      </c>
      <c r="Q6" s="31">
        <v>100</v>
      </c>
      <c r="U6" s="31">
        <f>SUM(C6:T6)</f>
        <v>615</v>
      </c>
    </row>
    <row r="7" spans="1:21" s="31" customFormat="1" ht="15.5" x14ac:dyDescent="0.35">
      <c r="A7" s="43" t="s">
        <v>61</v>
      </c>
      <c r="B7" s="43" t="s">
        <v>3</v>
      </c>
      <c r="C7" s="44">
        <v>100</v>
      </c>
      <c r="D7" s="44"/>
      <c r="E7" s="44"/>
      <c r="F7" s="44"/>
      <c r="H7" s="31">
        <v>40</v>
      </c>
      <c r="J7" s="31">
        <v>50</v>
      </c>
      <c r="K7" s="31">
        <v>90</v>
      </c>
      <c r="O7" s="31">
        <v>100</v>
      </c>
      <c r="P7" s="31">
        <v>40</v>
      </c>
      <c r="U7" s="31">
        <f>SUM(C7:T7)</f>
        <v>420</v>
      </c>
    </row>
    <row r="8" spans="1:21" s="31" customFormat="1" ht="15.5" x14ac:dyDescent="0.35">
      <c r="A8" s="43" t="s">
        <v>41</v>
      </c>
      <c r="B8" s="43" t="s">
        <v>4</v>
      </c>
      <c r="C8" s="44">
        <v>60</v>
      </c>
      <c r="D8" s="44"/>
      <c r="E8" s="44"/>
      <c r="F8" s="44"/>
      <c r="H8" s="31">
        <v>50</v>
      </c>
      <c r="I8" s="31">
        <v>70</v>
      </c>
      <c r="J8" s="31">
        <v>30</v>
      </c>
      <c r="L8" s="31">
        <v>20</v>
      </c>
      <c r="O8" s="31">
        <v>20</v>
      </c>
      <c r="P8" s="31">
        <v>60</v>
      </c>
      <c r="R8" s="31">
        <v>80</v>
      </c>
      <c r="U8" s="31">
        <f>SUM(C8:T8)</f>
        <v>390</v>
      </c>
    </row>
    <row r="9" spans="1:21" s="31" customFormat="1" ht="15.5" x14ac:dyDescent="0.35">
      <c r="A9" s="43" t="s">
        <v>113</v>
      </c>
      <c r="B9" s="43" t="s">
        <v>5</v>
      </c>
      <c r="C9" s="44"/>
      <c r="D9" s="44"/>
      <c r="E9" s="44">
        <v>90</v>
      </c>
      <c r="F9" s="44"/>
      <c r="G9" s="31">
        <v>90</v>
      </c>
      <c r="N9" s="31">
        <v>100</v>
      </c>
      <c r="P9" s="31">
        <v>100</v>
      </c>
      <c r="U9" s="31">
        <f>SUM(C9:T9)</f>
        <v>380</v>
      </c>
    </row>
    <row r="10" spans="1:21" s="31" customFormat="1" ht="15.5" x14ac:dyDescent="0.35">
      <c r="A10" s="43" t="s">
        <v>54</v>
      </c>
      <c r="B10" s="43" t="s">
        <v>3</v>
      </c>
      <c r="C10" s="44"/>
      <c r="D10" s="44"/>
      <c r="E10" s="44">
        <v>80</v>
      </c>
      <c r="F10" s="44"/>
      <c r="G10" s="31">
        <v>60</v>
      </c>
      <c r="J10" s="31">
        <v>90</v>
      </c>
      <c r="N10" s="31">
        <v>90</v>
      </c>
      <c r="U10" s="31">
        <f>SUM(C10:T10)</f>
        <v>320</v>
      </c>
    </row>
    <row r="11" spans="1:21" s="31" customFormat="1" ht="15.5" x14ac:dyDescent="0.35">
      <c r="A11" s="43" t="s">
        <v>102</v>
      </c>
      <c r="B11" s="43" t="s">
        <v>33</v>
      </c>
      <c r="C11" s="44"/>
      <c r="D11" s="44"/>
      <c r="E11" s="44">
        <v>60</v>
      </c>
      <c r="F11" s="44"/>
      <c r="H11" s="31">
        <v>70</v>
      </c>
      <c r="J11" s="31">
        <v>80</v>
      </c>
      <c r="L11" s="31">
        <v>30</v>
      </c>
      <c r="Q11" s="31">
        <v>80</v>
      </c>
      <c r="U11" s="31">
        <f>SUM(C11:T11)</f>
        <v>320</v>
      </c>
    </row>
    <row r="12" spans="1:21" s="31" customFormat="1" ht="15.5" x14ac:dyDescent="0.35">
      <c r="A12" s="43" t="s">
        <v>119</v>
      </c>
      <c r="B12" s="43" t="s">
        <v>3</v>
      </c>
      <c r="H12" s="31">
        <v>100</v>
      </c>
      <c r="J12" s="31">
        <v>60</v>
      </c>
      <c r="K12" s="31">
        <v>50</v>
      </c>
      <c r="O12" s="31">
        <v>40</v>
      </c>
      <c r="R12" s="31">
        <v>70</v>
      </c>
      <c r="U12" s="31">
        <f>SUM(C12:T12)</f>
        <v>320</v>
      </c>
    </row>
    <row r="13" spans="1:21" s="31" customFormat="1" ht="15.5" x14ac:dyDescent="0.35">
      <c r="A13" s="43" t="s">
        <v>53</v>
      </c>
      <c r="B13" s="43" t="s">
        <v>5</v>
      </c>
      <c r="C13" s="44">
        <v>70</v>
      </c>
      <c r="D13" s="44"/>
      <c r="E13" s="44"/>
      <c r="F13" s="44"/>
      <c r="L13" s="31">
        <v>70</v>
      </c>
      <c r="P13" s="31">
        <v>50</v>
      </c>
      <c r="Q13" s="31">
        <v>30</v>
      </c>
      <c r="R13" s="31">
        <v>90</v>
      </c>
      <c r="U13" s="31">
        <f>SUM(C13:T13)</f>
        <v>310</v>
      </c>
    </row>
    <row r="14" spans="1:21" s="31" customFormat="1" ht="15.5" x14ac:dyDescent="0.35">
      <c r="A14" s="5" t="s">
        <v>65</v>
      </c>
      <c r="B14" s="5" t="s">
        <v>5</v>
      </c>
      <c r="C14" s="7"/>
      <c r="D14" s="7"/>
      <c r="E14" s="7"/>
      <c r="F14" s="7"/>
      <c r="G14" s="7"/>
      <c r="H14" s="7"/>
      <c r="I14" s="7"/>
      <c r="J14" s="7"/>
      <c r="K14" s="7">
        <v>80</v>
      </c>
      <c r="L14" s="7">
        <v>85</v>
      </c>
      <c r="M14" s="7"/>
      <c r="N14" s="7"/>
      <c r="O14" s="7"/>
      <c r="P14" s="7"/>
      <c r="Q14" s="31">
        <v>10</v>
      </c>
      <c r="R14" s="31">
        <v>60</v>
      </c>
      <c r="S14" s="7"/>
      <c r="T14" s="7"/>
      <c r="U14" s="7">
        <f>SUM(C14:T14)</f>
        <v>235</v>
      </c>
    </row>
    <row r="15" spans="1:21" ht="15.5" x14ac:dyDescent="0.35">
      <c r="A15" s="45" t="s">
        <v>123</v>
      </c>
      <c r="B15" s="45" t="s">
        <v>3</v>
      </c>
      <c r="C15" s="42"/>
      <c r="D15" s="42"/>
      <c r="E15" s="42"/>
      <c r="F15" s="42"/>
      <c r="G15" s="42">
        <v>50</v>
      </c>
      <c r="H15" s="42">
        <v>90</v>
      </c>
      <c r="I15" s="42"/>
      <c r="J15" s="42"/>
      <c r="K15" s="42">
        <v>70</v>
      </c>
      <c r="L15" s="42"/>
      <c r="M15" s="42"/>
      <c r="N15" s="42"/>
      <c r="O15" s="42"/>
      <c r="P15" s="42"/>
      <c r="Q15" s="42"/>
      <c r="R15" s="42"/>
      <c r="S15" s="42"/>
      <c r="T15" s="42"/>
      <c r="U15" s="42">
        <f>SUM(C15:T15)</f>
        <v>210</v>
      </c>
    </row>
    <row r="16" spans="1:21" ht="15.5" x14ac:dyDescent="0.35">
      <c r="A16" s="32" t="s">
        <v>163</v>
      </c>
      <c r="B16" s="32" t="s">
        <v>22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>
        <v>90</v>
      </c>
      <c r="P16" s="28"/>
      <c r="Q16" s="28">
        <v>60</v>
      </c>
      <c r="R16" s="28"/>
      <c r="U16">
        <f>SUM(C16:T16)</f>
        <v>150</v>
      </c>
    </row>
    <row r="17" spans="1:21" ht="15.5" x14ac:dyDescent="0.35">
      <c r="A17" s="2" t="s">
        <v>67</v>
      </c>
      <c r="B17" s="2" t="s">
        <v>4</v>
      </c>
      <c r="C17" s="3">
        <v>50</v>
      </c>
      <c r="D17" s="3">
        <v>90</v>
      </c>
      <c r="E17" s="3"/>
      <c r="F17" s="3"/>
      <c r="U17">
        <f>SUM(C17:T17)</f>
        <v>140</v>
      </c>
    </row>
    <row r="18" spans="1:21" ht="15.5" x14ac:dyDescent="0.35">
      <c r="A18" s="2" t="s">
        <v>57</v>
      </c>
      <c r="B18" s="2" t="s">
        <v>4</v>
      </c>
      <c r="H18">
        <v>80</v>
      </c>
      <c r="L18">
        <v>50</v>
      </c>
      <c r="U18">
        <f>SUM(C18:T18)</f>
        <v>130</v>
      </c>
    </row>
    <row r="19" spans="1:21" ht="15.5" x14ac:dyDescent="0.35">
      <c r="A19" s="2" t="s">
        <v>88</v>
      </c>
      <c r="B19" s="2" t="s">
        <v>33</v>
      </c>
      <c r="C19" s="3"/>
      <c r="D19" s="3">
        <v>80</v>
      </c>
      <c r="E19" s="3">
        <v>50</v>
      </c>
      <c r="F19" s="3"/>
      <c r="U19">
        <f>SUM(C19:T19)</f>
        <v>130</v>
      </c>
    </row>
    <row r="20" spans="1:21" ht="15.5" x14ac:dyDescent="0.35">
      <c r="A20" s="4" t="s">
        <v>121</v>
      </c>
      <c r="B20" s="4" t="s">
        <v>28</v>
      </c>
      <c r="G20">
        <v>40</v>
      </c>
      <c r="P20">
        <v>80</v>
      </c>
      <c r="U20">
        <f>SUM(C20:T20)</f>
        <v>120</v>
      </c>
    </row>
    <row r="21" spans="1:21" ht="15.5" x14ac:dyDescent="0.35">
      <c r="A21" s="4" t="s">
        <v>56</v>
      </c>
      <c r="B21" s="4" t="s">
        <v>28</v>
      </c>
      <c r="C21" s="3"/>
      <c r="D21" s="3">
        <v>100</v>
      </c>
      <c r="E21" s="3"/>
      <c r="F21" s="3"/>
      <c r="U21">
        <f>SUM(C21:T21)</f>
        <v>100</v>
      </c>
    </row>
    <row r="22" spans="1:21" ht="15.5" x14ac:dyDescent="0.35">
      <c r="A22" s="47" t="s">
        <v>42</v>
      </c>
      <c r="B22" s="47" t="s">
        <v>4</v>
      </c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>
        <v>100</v>
      </c>
      <c r="U22">
        <f>SUM(C22:T22)</f>
        <v>100</v>
      </c>
    </row>
    <row r="23" spans="1:21" ht="15.5" x14ac:dyDescent="0.35">
      <c r="A23" s="9" t="s">
        <v>55</v>
      </c>
      <c r="B23" s="9" t="s">
        <v>4</v>
      </c>
      <c r="J23">
        <v>40</v>
      </c>
      <c r="K23">
        <v>30</v>
      </c>
      <c r="U23">
        <f>SUM(C23:T23)</f>
        <v>70</v>
      </c>
    </row>
    <row r="24" spans="1:21" ht="15.5" x14ac:dyDescent="0.35">
      <c r="A24" s="9" t="s">
        <v>23</v>
      </c>
      <c r="B24" s="9" t="s">
        <v>4</v>
      </c>
      <c r="N24">
        <v>70</v>
      </c>
      <c r="U24">
        <f>SUM(C24:T24)</f>
        <v>70</v>
      </c>
    </row>
    <row r="25" spans="1:21" ht="15.5" x14ac:dyDescent="0.35">
      <c r="A25" s="2" t="s">
        <v>68</v>
      </c>
      <c r="B25" s="2" t="s">
        <v>4</v>
      </c>
      <c r="C25" s="3">
        <v>40</v>
      </c>
      <c r="D25" s="3"/>
      <c r="E25" s="3"/>
      <c r="F25" s="3"/>
      <c r="O25">
        <v>30</v>
      </c>
      <c r="U25">
        <f>SUM(C25:T25)</f>
        <v>70</v>
      </c>
    </row>
    <row r="26" spans="1:21" ht="15.5" x14ac:dyDescent="0.35">
      <c r="A26" s="2" t="s">
        <v>83</v>
      </c>
      <c r="B26" s="2" t="s">
        <v>5</v>
      </c>
      <c r="C26" s="3"/>
      <c r="D26" s="3">
        <v>60</v>
      </c>
      <c r="E26" s="3"/>
      <c r="F26" s="3"/>
      <c r="U26">
        <f>SUM(C26:T26)</f>
        <v>60</v>
      </c>
    </row>
    <row r="27" spans="1:21" ht="15.5" x14ac:dyDescent="0.35">
      <c r="A27" s="2" t="s">
        <v>141</v>
      </c>
      <c r="B27" s="2" t="s">
        <v>4</v>
      </c>
      <c r="L27">
        <v>60</v>
      </c>
      <c r="U27">
        <f>SUM(C27:T27)</f>
        <v>60</v>
      </c>
    </row>
    <row r="28" spans="1:21" ht="15.5" x14ac:dyDescent="0.35">
      <c r="A28" s="2" t="s">
        <v>46</v>
      </c>
      <c r="B28" s="2" t="s">
        <v>3</v>
      </c>
      <c r="K28">
        <v>60</v>
      </c>
      <c r="U28">
        <f>SUM(C28:T28)</f>
        <v>60</v>
      </c>
    </row>
    <row r="29" spans="1:21" ht="15.5" x14ac:dyDescent="0.35">
      <c r="A29" s="30" t="s">
        <v>164</v>
      </c>
      <c r="B29" s="30" t="s">
        <v>30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>
        <v>50</v>
      </c>
      <c r="P29" s="28"/>
      <c r="Q29" s="28"/>
      <c r="R29" s="28"/>
      <c r="U29">
        <f>SUM(C29:T29)</f>
        <v>50</v>
      </c>
    </row>
    <row r="30" spans="1:21" ht="15.5" x14ac:dyDescent="0.35">
      <c r="A30" s="47" t="s">
        <v>162</v>
      </c>
      <c r="B30" s="47" t="s">
        <v>4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42">
        <v>50</v>
      </c>
      <c r="R30" s="28"/>
      <c r="U30">
        <f>SUM(C30:T30)</f>
        <v>50</v>
      </c>
    </row>
    <row r="31" spans="1:21" ht="15.5" x14ac:dyDescent="0.35">
      <c r="A31" s="47" t="s">
        <v>47</v>
      </c>
      <c r="B31" s="47" t="s">
        <v>5</v>
      </c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42">
        <v>40</v>
      </c>
      <c r="R31" s="28"/>
      <c r="U31">
        <f>SUM(C31:T31)</f>
        <v>40</v>
      </c>
    </row>
    <row r="32" spans="1:21" ht="15.5" x14ac:dyDescent="0.35">
      <c r="A32" s="2" t="s">
        <v>115</v>
      </c>
      <c r="B32" s="2" t="s">
        <v>4</v>
      </c>
      <c r="C32" s="3"/>
      <c r="D32" s="3">
        <v>30</v>
      </c>
      <c r="E32" s="3"/>
      <c r="F32" s="3"/>
      <c r="U32">
        <f>SUM(C32:T32)</f>
        <v>30</v>
      </c>
    </row>
    <row r="33" spans="1:21" ht="15.5" x14ac:dyDescent="0.35">
      <c r="A33" s="4" t="s">
        <v>136</v>
      </c>
      <c r="B33" s="4" t="s">
        <v>28</v>
      </c>
      <c r="C33" s="3"/>
      <c r="D33" s="3"/>
      <c r="E33" s="3"/>
      <c r="F33" s="3"/>
      <c r="K33">
        <v>20</v>
      </c>
      <c r="U33">
        <f>SUM(C33:T33)</f>
        <v>20</v>
      </c>
    </row>
    <row r="34" spans="1:21" ht="15.5" x14ac:dyDescent="0.35">
      <c r="A34" s="47" t="s">
        <v>98</v>
      </c>
      <c r="B34" s="47" t="s">
        <v>4</v>
      </c>
      <c r="C34" s="29"/>
      <c r="D34" s="29"/>
      <c r="E34" s="29"/>
      <c r="F34" s="29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42">
        <v>20</v>
      </c>
      <c r="R34" s="28"/>
      <c r="U34">
        <f>SUM(C34:T34)</f>
        <v>20</v>
      </c>
    </row>
    <row r="35" spans="1:21" ht="15.5" x14ac:dyDescent="0.35">
      <c r="A35" s="47"/>
      <c r="B35" s="47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42"/>
      <c r="R35" s="28"/>
      <c r="U35">
        <f>SUM(C35:T35)</f>
        <v>0</v>
      </c>
    </row>
    <row r="36" spans="1:21" ht="15.5" x14ac:dyDescent="0.35">
      <c r="A36" s="47"/>
      <c r="B36" s="47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U36">
        <f>SUM(C36:T36)</f>
        <v>0</v>
      </c>
    </row>
    <row r="37" spans="1:21" ht="15.5" x14ac:dyDescent="0.35">
      <c r="A37" s="47"/>
      <c r="B37" s="47"/>
      <c r="C37" s="29"/>
      <c r="D37" s="29"/>
      <c r="E37" s="29"/>
      <c r="F37" s="29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42"/>
      <c r="R37" s="28"/>
      <c r="U37">
        <f>SUM(C37:T37)</f>
        <v>0</v>
      </c>
    </row>
    <row r="38" spans="1:21" ht="15.5" x14ac:dyDescent="0.35">
      <c r="A38" s="47"/>
      <c r="B38" s="47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U38">
        <f>SUM(C38:T38)</f>
        <v>0</v>
      </c>
    </row>
    <row r="39" spans="1:21" ht="15.5" x14ac:dyDescent="0.35">
      <c r="A39" s="47"/>
      <c r="B39" s="47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U39">
        <f>SUM(C39:T39)</f>
        <v>0</v>
      </c>
    </row>
    <row r="40" spans="1:21" ht="15.5" x14ac:dyDescent="0.35">
      <c r="A40" s="47"/>
      <c r="B40" s="47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42"/>
      <c r="R40" s="28"/>
      <c r="U40">
        <f>SUM(C40:T40)</f>
        <v>0</v>
      </c>
    </row>
    <row r="41" spans="1:21" ht="15.5" x14ac:dyDescent="0.35">
      <c r="A41" s="47"/>
      <c r="B41" s="47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U41">
        <f>SUM(C41:T41)</f>
        <v>0</v>
      </c>
    </row>
    <row r="42" spans="1:21" ht="15.5" x14ac:dyDescent="0.35">
      <c r="A42" s="47"/>
      <c r="B42" s="47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42"/>
      <c r="U42">
        <f>SUM(C42:T42)</f>
        <v>0</v>
      </c>
    </row>
    <row r="43" spans="1:21" ht="15.5" x14ac:dyDescent="0.35">
      <c r="A43" s="47"/>
      <c r="B43" s="47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42"/>
      <c r="R43" s="28"/>
      <c r="U43">
        <f>SUM(C43:T43)</f>
        <v>0</v>
      </c>
    </row>
    <row r="44" spans="1:21" ht="15.5" x14ac:dyDescent="0.35">
      <c r="A44" s="47"/>
      <c r="B44" s="47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U44">
        <f t="shared" ref="U42:U66" si="0">SUM(C44:T44)</f>
        <v>0</v>
      </c>
    </row>
    <row r="45" spans="1:21" ht="15.5" x14ac:dyDescent="0.35">
      <c r="A45" s="47"/>
      <c r="B45" s="47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42"/>
      <c r="U45">
        <f t="shared" si="0"/>
        <v>0</v>
      </c>
    </row>
    <row r="46" spans="1:21" x14ac:dyDescent="0.35">
      <c r="U46">
        <f t="shared" si="0"/>
        <v>0</v>
      </c>
    </row>
    <row r="47" spans="1:21" x14ac:dyDescent="0.35">
      <c r="U47">
        <f t="shared" si="0"/>
        <v>0</v>
      </c>
    </row>
    <row r="48" spans="1:21" x14ac:dyDescent="0.35">
      <c r="U48">
        <f t="shared" si="0"/>
        <v>0</v>
      </c>
    </row>
    <row r="49" spans="21:21" x14ac:dyDescent="0.35">
      <c r="U49">
        <f t="shared" si="0"/>
        <v>0</v>
      </c>
    </row>
    <row r="50" spans="21:21" x14ac:dyDescent="0.35">
      <c r="U50">
        <f t="shared" si="0"/>
        <v>0</v>
      </c>
    </row>
    <row r="51" spans="21:21" x14ac:dyDescent="0.35">
      <c r="U51">
        <f t="shared" si="0"/>
        <v>0</v>
      </c>
    </row>
    <row r="52" spans="21:21" x14ac:dyDescent="0.35">
      <c r="U52">
        <f t="shared" si="0"/>
        <v>0</v>
      </c>
    </row>
    <row r="53" spans="21:21" x14ac:dyDescent="0.35">
      <c r="U53">
        <f t="shared" si="0"/>
        <v>0</v>
      </c>
    </row>
    <row r="54" spans="21:21" x14ac:dyDescent="0.35">
      <c r="U54">
        <f t="shared" si="0"/>
        <v>0</v>
      </c>
    </row>
    <row r="55" spans="21:21" x14ac:dyDescent="0.35">
      <c r="U55">
        <f t="shared" si="0"/>
        <v>0</v>
      </c>
    </row>
    <row r="56" spans="21:21" x14ac:dyDescent="0.35">
      <c r="U56">
        <f t="shared" si="0"/>
        <v>0</v>
      </c>
    </row>
    <row r="57" spans="21:21" x14ac:dyDescent="0.35">
      <c r="U57">
        <f t="shared" si="0"/>
        <v>0</v>
      </c>
    </row>
    <row r="58" spans="21:21" x14ac:dyDescent="0.35">
      <c r="U58">
        <f t="shared" si="0"/>
        <v>0</v>
      </c>
    </row>
    <row r="59" spans="21:21" x14ac:dyDescent="0.35">
      <c r="U59">
        <f t="shared" si="0"/>
        <v>0</v>
      </c>
    </row>
    <row r="60" spans="21:21" x14ac:dyDescent="0.35">
      <c r="U60">
        <f t="shared" si="0"/>
        <v>0</v>
      </c>
    </row>
    <row r="61" spans="21:21" x14ac:dyDescent="0.35">
      <c r="U61">
        <f t="shared" si="0"/>
        <v>0</v>
      </c>
    </row>
    <row r="62" spans="21:21" x14ac:dyDescent="0.35">
      <c r="U62">
        <f t="shared" si="0"/>
        <v>0</v>
      </c>
    </row>
    <row r="63" spans="21:21" x14ac:dyDescent="0.35">
      <c r="U63">
        <f t="shared" si="0"/>
        <v>0</v>
      </c>
    </row>
    <row r="64" spans="21:21" x14ac:dyDescent="0.35">
      <c r="U64">
        <f t="shared" si="0"/>
        <v>0</v>
      </c>
    </row>
    <row r="65" spans="21:21" x14ac:dyDescent="0.35">
      <c r="U65">
        <f t="shared" si="0"/>
        <v>0</v>
      </c>
    </row>
    <row r="66" spans="21:21" x14ac:dyDescent="0.35">
      <c r="U66">
        <f t="shared" si="0"/>
        <v>0</v>
      </c>
    </row>
  </sheetData>
  <sortState xmlns:xlrd2="http://schemas.microsoft.com/office/spreadsheetml/2017/richdata2" ref="A3:U42">
    <sortCondition descending="1" ref="U3:U42"/>
  </sortState>
  <mergeCells count="1">
    <mergeCell ref="A1:U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Pole Bending</vt:lpstr>
      <vt:lpstr>Bareback</vt:lpstr>
      <vt:lpstr>Breakaway</vt:lpstr>
      <vt:lpstr>Goat Tying</vt:lpstr>
      <vt:lpstr>Saddle Bronc</vt:lpstr>
      <vt:lpstr>Tie Down</vt:lpstr>
      <vt:lpstr>Steer Wrestling</vt:lpstr>
      <vt:lpstr>Barrels</vt:lpstr>
      <vt:lpstr>TR Header</vt:lpstr>
      <vt:lpstr>TR Heeler</vt:lpstr>
      <vt:lpstr>Bull Riding</vt:lpstr>
      <vt:lpstr>Cowgirl All Around</vt:lpstr>
      <vt:lpstr>Cowboy All Around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Canadian Collegiate Rodeo Association Office</dc:creator>
  <cp:lastModifiedBy>Canadian Collegiate Rodeo Association Office</cp:lastModifiedBy>
  <dcterms:created xsi:type="dcterms:W3CDTF">2025-09-14T15:46:45Z</dcterms:created>
  <dcterms:modified xsi:type="dcterms:W3CDTF">2026-03-17T02:53:10Z</dcterms:modified>
</cp:coreProperties>
</file>